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595" windowHeight="8700" activeTab="0"/>
  </bookViews>
  <sheets>
    <sheet name="Formato Ejemplo" sheetId="1" r:id="rId1"/>
    <sheet name="Presupuesto Ejemplo" sheetId="2" r:id="rId2"/>
    <sheet name="Cuenta Ejemplo" sheetId="3" r:id="rId3"/>
    <sheet name="Formato Nuevo" sheetId="4" r:id="rId4"/>
    <sheet name="Presupuesto Nuevo" sheetId="5" r:id="rId5"/>
    <sheet name="Cuenta Nuevo" sheetId="6" r:id="rId6"/>
  </sheets>
  <definedNames/>
  <calcPr fullCalcOnLoad="1"/>
</workbook>
</file>

<file path=xl/sharedStrings.xml><?xml version="1.0" encoding="utf-8"?>
<sst xmlns="http://schemas.openxmlformats.org/spreadsheetml/2006/main" count="409" uniqueCount="209">
  <si>
    <t>1 FORMATO DE ADMINISTRACIÓN</t>
  </si>
  <si>
    <t>1.1 Presupuesto anual</t>
  </si>
  <si>
    <t>1.1.1 Ingresos</t>
  </si>
  <si>
    <t>1.1.1.1 Administración</t>
  </si>
  <si>
    <t>1.1.1.2 Operación de programas</t>
  </si>
  <si>
    <t>1.1.2 Gastos</t>
  </si>
  <si>
    <t>1.1.2.1 Administración</t>
  </si>
  <si>
    <t>1.1.2.1.1 Gastos fijos (renta, impuestos, papelería)</t>
  </si>
  <si>
    <t>1.1.2.1.2 Gastos procuración</t>
  </si>
  <si>
    <t>1.1.2.1.3 Gastos comunicación</t>
  </si>
  <si>
    <t>1.1.2.2 Operación de programas</t>
  </si>
  <si>
    <t>1.2 Presupuesto por programa</t>
  </si>
  <si>
    <r>
      <t xml:space="preserve">1.2.1 </t>
    </r>
    <r>
      <rPr>
        <b/>
        <sz val="11"/>
        <color indexed="54"/>
        <rFont val="Cambria"/>
        <family val="0"/>
      </rPr>
      <t>Programa 1</t>
    </r>
  </si>
  <si>
    <t>Nombre del programa: Radiocomunicación</t>
  </si>
  <si>
    <r>
      <t xml:space="preserve">1.2.1.1 </t>
    </r>
    <r>
      <rPr>
        <b/>
        <i/>
        <sz val="11"/>
        <color indexed="54"/>
        <rFont val="Cambria"/>
        <family val="0"/>
      </rPr>
      <t>Proyecto 1</t>
    </r>
  </si>
  <si>
    <t>1.2.1.2 Proyecto 2</t>
  </si>
  <si>
    <t>1.2.1.3 Proyecto 3</t>
  </si>
  <si>
    <t>1.2.1.4 Proyecto 4</t>
  </si>
  <si>
    <t>1.2.1.5 Proyecto 5</t>
  </si>
  <si>
    <t>1.2.2 Programa 2</t>
  </si>
  <si>
    <t>Nombre del programa: Cobijas y despensas</t>
  </si>
  <si>
    <t>1.2.2.1 Proyecto 1</t>
  </si>
  <si>
    <t>1.2.2.2 Proyecto 2</t>
  </si>
  <si>
    <t>1.2.2.3 Proyecto 3</t>
  </si>
  <si>
    <t>1.2.2.4 Proyecto 4</t>
  </si>
  <si>
    <t>1.2.2.5 Proyecto 5</t>
  </si>
  <si>
    <t>1.2.3 Programa 3</t>
  </si>
  <si>
    <t>Nombre del programa ARTICULA</t>
  </si>
  <si>
    <t>1.2.3.1 Proyecto 1</t>
  </si>
  <si>
    <t>1.2.3.2 Proyecto 2</t>
  </si>
  <si>
    <t>1.2.3.3 Proyecto 3</t>
  </si>
  <si>
    <t>1.2.3.4 Proyecto 4</t>
  </si>
  <si>
    <t>1.2.3.5 Proyecto 5</t>
  </si>
  <si>
    <t>1.2.4 Programa 4</t>
  </si>
  <si>
    <t>Nombre del programa: Investigación</t>
  </si>
  <si>
    <t>1.2.4.1 Proyecto 1</t>
  </si>
  <si>
    <t>1.2.4.2 Proyecto 2</t>
  </si>
  <si>
    <t>1.2.4.3 Proyecto 3</t>
  </si>
  <si>
    <t>1.2.4.4 Proyecto 4</t>
  </si>
  <si>
    <t>1.2.4.5 Proyecto 5</t>
  </si>
  <si>
    <t>1.3 Cuentas</t>
  </si>
  <si>
    <r>
      <t>De los proyectos aprobados, realiza el seguimiento de los gastos  con la heramienta del manejo de cuentas</t>
    </r>
    <r>
      <rPr>
        <sz val="8"/>
        <rFont val="Cambria"/>
        <family val="0"/>
      </rPr>
      <t> </t>
    </r>
  </si>
  <si>
    <r>
      <t xml:space="preserve">1.3.1 </t>
    </r>
    <r>
      <rPr>
        <b/>
        <sz val="11"/>
        <color indexed="54"/>
        <rFont val="Cambria"/>
        <family val="0"/>
      </rPr>
      <t>Cuenta general</t>
    </r>
  </si>
  <si>
    <t>Número de cuenta: 8987868</t>
  </si>
  <si>
    <t>Banco: Banamex</t>
  </si>
  <si>
    <t>1.3.2 Cuenta programa 1</t>
  </si>
  <si>
    <t>Número de cuenta: 65366</t>
  </si>
  <si>
    <t>1.3.3 Cuentas programa 2</t>
  </si>
  <si>
    <t>Número de cuenta: 3564565</t>
  </si>
  <si>
    <t>1.3.4 Cuentas programa 3</t>
  </si>
  <si>
    <t>Número de cuenta: 34645645</t>
  </si>
  <si>
    <t>1.3.5 Cuentas programa 4</t>
  </si>
  <si>
    <t>Número de cuenta: 3566563</t>
  </si>
  <si>
    <r>
      <t> </t>
    </r>
    <r>
      <rPr>
        <sz val="10"/>
        <rFont val="Calibri"/>
        <family val="0"/>
      </rPr>
      <t>Ver cuadro 2  su ejemplo en archivo de excel.</t>
    </r>
  </si>
  <si>
    <t xml:space="preserve">CAPACITACIÓN PARA EL TRABAJO E IMPLEMENTACIÓN DE TRES PROYECTOS PRODUCTIVOS COMUNITARIOS PARA LAS MUJERES DE LA MICRORREGIÓN DE TECOLUTLA, VER. </t>
  </si>
  <si>
    <t>RECURSOS MATERIALES</t>
  </si>
  <si>
    <t>Rubro</t>
  </si>
  <si>
    <t>Descripción</t>
  </si>
  <si>
    <t>Medida</t>
  </si>
  <si>
    <t>Costo</t>
  </si>
  <si>
    <t>Subtotal</t>
  </si>
  <si>
    <t>IVA</t>
  </si>
  <si>
    <t>Total</t>
  </si>
  <si>
    <t>No. UNI</t>
  </si>
  <si>
    <t>PCS</t>
  </si>
  <si>
    <t>Viáticos (hospedaje y alimentación para el equipo de trabajo)</t>
  </si>
  <si>
    <t xml:space="preserve">Hospedaje y alimentación </t>
  </si>
  <si>
    <t>Viaje</t>
  </si>
  <si>
    <t>Papelería</t>
  </si>
  <si>
    <t xml:space="preserve">Copias, materiales de cursos, etc. </t>
  </si>
  <si>
    <t>Adquisición de 9 máquinas de coser para micronegocios de artesanías</t>
  </si>
  <si>
    <t>9 máquinas de coser</t>
  </si>
  <si>
    <t>Máquina de coser</t>
  </si>
  <si>
    <t>Materia prima para costura</t>
  </si>
  <si>
    <t>Telas, hilos, tijeras, costuras, listones</t>
  </si>
  <si>
    <t>Unidad</t>
  </si>
  <si>
    <t>Cargos bancarios autorizados</t>
  </si>
  <si>
    <t>Manejo de cheques</t>
  </si>
  <si>
    <t>meses</t>
  </si>
  <si>
    <t>Insumos de corte</t>
  </si>
  <si>
    <t>pieza</t>
  </si>
  <si>
    <t>Impresión de empaques y catálogo de artesanías</t>
  </si>
  <si>
    <t>Etiquetas, 2 mantas y2 promocionales y  catálogo</t>
  </si>
  <si>
    <t>unidad</t>
  </si>
  <si>
    <t>Adquisición de  2 estufas, 2 mesas y 2 refrigeradores para micronegocio de cocina industrial</t>
  </si>
  <si>
    <t>2 estufas, 2 mesas y 2 refrigeradores</t>
  </si>
  <si>
    <t>Utensilios de cocina industrial</t>
  </si>
  <si>
    <t>Ollas, licuadora, olla express, arrocera, caldo</t>
  </si>
  <si>
    <t>Materia prima para cocina</t>
  </si>
  <si>
    <t>Costo por unidad de comida corrida</t>
  </si>
  <si>
    <t>Comida corrida</t>
  </si>
  <si>
    <t>Empaque para alimentos</t>
  </si>
  <si>
    <t>Empaque de plástico</t>
  </si>
  <si>
    <t>Caja</t>
  </si>
  <si>
    <t>Adquisición de 2 máquinas soldadoras y 1 compresora para micronegocio de forja</t>
  </si>
  <si>
    <t>2 soldadoras y 1 compresora</t>
  </si>
  <si>
    <t>Mesas y herramientas de trabajo</t>
  </si>
  <si>
    <t>3 mesas</t>
  </si>
  <si>
    <t>Materia prima para micronegocio de forja</t>
  </si>
  <si>
    <t>Solera, banco, tornillo, carda</t>
  </si>
  <si>
    <t>Insumos de corte para metal</t>
  </si>
  <si>
    <t>Herramienta</t>
  </si>
  <si>
    <t>Empaque e impresiones de catálogo para micronegocio de forja</t>
  </si>
  <si>
    <t>Etiqueta, promocionales, mantas y catálogo</t>
  </si>
  <si>
    <t xml:space="preserve">Transporte para equipo de trabajo </t>
  </si>
  <si>
    <t>Boletos ADO y Taxis</t>
  </si>
  <si>
    <t>Combustible y peaje</t>
  </si>
  <si>
    <t>Gasolina y casetas</t>
  </si>
  <si>
    <t>TOTAL DE RECURSOS MATERIALES</t>
  </si>
  <si>
    <t>RECURSOS HUMANOS</t>
  </si>
  <si>
    <t>Tipo de medida</t>
  </si>
  <si>
    <t>Honorario bruto</t>
  </si>
  <si>
    <t>SUBTOTAL</t>
  </si>
  <si>
    <t>IVA Retenido</t>
  </si>
  <si>
    <t>ISR Retenido</t>
  </si>
  <si>
    <t>CHEQUE</t>
  </si>
  <si>
    <t>No. De unidades</t>
  </si>
  <si>
    <t>Monto solicitado al PCS</t>
  </si>
  <si>
    <t>TRANSFER</t>
  </si>
  <si>
    <t>Honorarios coordinador del proyecto</t>
  </si>
  <si>
    <t>Honorarios ponentes técnicos</t>
  </si>
  <si>
    <t>3 talleres técnicos</t>
  </si>
  <si>
    <t>Honorarios promotores comunitarios</t>
  </si>
  <si>
    <t>2 talleres de equidad</t>
  </si>
  <si>
    <t>TOTAL DEL PROYECTO</t>
  </si>
  <si>
    <t xml:space="preserve">  Cuenta general No. 65646463</t>
  </si>
  <si>
    <t>FECHA</t>
  </si>
  <si>
    <t xml:space="preserve">A NOMBRE DE </t>
  </si>
  <si>
    <t>HONORARIO</t>
  </si>
  <si>
    <t>10% IVA</t>
  </si>
  <si>
    <t>10% ISR</t>
  </si>
  <si>
    <t>RETENCIÓN</t>
  </si>
  <si>
    <t>TOTAL A PAGAR</t>
  </si>
  <si>
    <t>CONCEPTO</t>
  </si>
  <si>
    <t xml:space="preserve">No. de factura </t>
  </si>
  <si>
    <t>ENERO</t>
  </si>
  <si>
    <t>Leticia Martínez Gil</t>
  </si>
  <si>
    <t>Mensualidad de cañón</t>
  </si>
  <si>
    <t>109-C-000056163</t>
  </si>
  <si>
    <t>cancelado</t>
  </si>
  <si>
    <t>FEBRERO</t>
  </si>
  <si>
    <t>Portador</t>
  </si>
  <si>
    <t>Papelería, cargos bancarios, mensualidad de cañón</t>
  </si>
  <si>
    <t>109-G-000172194, 109-C-000056163, ficha de depósito</t>
  </si>
  <si>
    <t>Carlos A. Sotelo Regil</t>
  </si>
  <si>
    <t>Gastos notariales</t>
  </si>
  <si>
    <t>Elizabeth Martínez Gil</t>
  </si>
  <si>
    <t>Honorarios Elizabeth Martínez Gil</t>
  </si>
  <si>
    <t>Graciela Castañeda Vargas</t>
  </si>
  <si>
    <t>Caja Chica</t>
  </si>
  <si>
    <t>Viáticos y papelería</t>
  </si>
  <si>
    <t>Materiales de remodelación</t>
  </si>
  <si>
    <t>MARZO</t>
  </si>
  <si>
    <t xml:space="preserve">1.1.1.1.1 Programa 1 </t>
  </si>
  <si>
    <t>Concepto</t>
  </si>
  <si>
    <t>Cantidad</t>
  </si>
  <si>
    <t>1.1.1.1.2 Programa 2</t>
  </si>
  <si>
    <t xml:space="preserve">1.1.1.1.3 Programa 3 </t>
  </si>
  <si>
    <t xml:space="preserve">1.1.1.1.4 Programa 4 </t>
  </si>
  <si>
    <t>1.1.1.2.1 Programa 1</t>
  </si>
  <si>
    <t xml:space="preserve">1.1.1.2.2 Programa 2 </t>
  </si>
  <si>
    <t>1.1.1.2.3 Programa 3</t>
  </si>
  <si>
    <t>1.1.1.2.4 Programa 4</t>
  </si>
  <si>
    <t>1.1.2.2.1 Programa 1</t>
  </si>
  <si>
    <t>1.1.2.2.2 Programa 2</t>
  </si>
  <si>
    <t>1.1.2.2.3 Programa 3</t>
  </si>
  <si>
    <t>1.1.2.2.4 Programa 4</t>
  </si>
  <si>
    <t>Nombre</t>
  </si>
  <si>
    <t xml:space="preserve">Nombre del donante: </t>
  </si>
  <si>
    <t xml:space="preserve">Nombre del donate:  </t>
  </si>
  <si>
    <r>
      <t>Nombre del donante:</t>
    </r>
    <r>
      <rPr>
        <sz val="8"/>
        <rFont val="Cambria"/>
        <family val="0"/>
      </rPr>
      <t> </t>
    </r>
  </si>
  <si>
    <t>Nombre del programa:</t>
  </si>
  <si>
    <t>Nombre del donante:</t>
  </si>
  <si>
    <t xml:space="preserve">Nombre del donate: </t>
  </si>
  <si>
    <t xml:space="preserve">Número de cuenta: </t>
  </si>
  <si>
    <t xml:space="preserve">Banco: </t>
  </si>
  <si>
    <t xml:space="preserve">Sucursal: </t>
  </si>
  <si>
    <t xml:space="preserve">  Cuenta  No. </t>
  </si>
  <si>
    <t>Observaciones</t>
  </si>
  <si>
    <t>Programa Radiocomunicación</t>
  </si>
  <si>
    <t>Programa Cobijas y Despensas</t>
  </si>
  <si>
    <t>Programa Articula</t>
  </si>
  <si>
    <t>Programa Investigación</t>
  </si>
  <si>
    <r>
      <t>Nombre del donante: Indesol</t>
    </r>
    <r>
      <rPr>
        <sz val="11"/>
        <rFont val="Cambria"/>
        <family val="0"/>
      </rPr>
      <t> </t>
    </r>
  </si>
  <si>
    <r>
      <t>Nombre del donate:  CIPAN</t>
    </r>
    <r>
      <rPr>
        <sz val="11"/>
        <rFont val="Cambria"/>
        <family val="0"/>
      </rPr>
      <t> </t>
    </r>
  </si>
  <si>
    <r>
      <t>De los proyectos aprobados, realiza el seguimiento de los gastos  con la heramienta del manejo de cuentas</t>
    </r>
    <r>
      <rPr>
        <sz val="11"/>
        <rFont val="Cambria"/>
        <family val="0"/>
      </rPr>
      <t> </t>
    </r>
  </si>
  <si>
    <r>
      <t>Sucursal: 189</t>
    </r>
    <r>
      <rPr>
        <sz val="11"/>
        <rFont val="Cambria"/>
        <family val="0"/>
      </rPr>
      <t> </t>
    </r>
  </si>
  <si>
    <t> Es la suma de 1.1.1.1.+1.1.1.2.</t>
  </si>
  <si>
    <t> Es la suma de 1.1.1.1.1. a 1.1.1.1.4</t>
  </si>
  <si>
    <t> Esla suma de 1.1.1.2.1 a 1.1.1.2.4</t>
  </si>
  <si>
    <t> Es la suma de 1.1.2.1+1.1.2.2</t>
  </si>
  <si>
    <t> Es la suma de 1.1.2.1.1. a 1.1.2.1.3</t>
  </si>
  <si>
    <t> Es la suma de 1.1.2.2.1 a 1.1.2.2.4</t>
  </si>
  <si>
    <t xml:space="preserve">Todos los anteriores son proyectos, en esta herramienta se debe hacer el seguimiento de los cheques girados de todos los proyectos de la asociación. </t>
  </si>
  <si>
    <t>1.1.1.1.1 Programa 1</t>
  </si>
  <si>
    <t xml:space="preserve">1.1.1.1.2 Programa 2 </t>
  </si>
  <si>
    <t>1.1.1.1.3 Programa 3</t>
  </si>
  <si>
    <t>1.1.1.1.4 Programa 4</t>
  </si>
  <si>
    <t xml:space="preserve">1.1.1.2.1 Programa 1 </t>
  </si>
  <si>
    <t>1.1.1.2.2 Programa 2</t>
  </si>
  <si>
    <t xml:space="preserve">1.1.2.2.1 Programa 1 </t>
  </si>
  <si>
    <t xml:space="preserve">1.1.2.2.2 Programa 2 </t>
  </si>
  <si>
    <t xml:space="preserve">1.1.2.2.3 Programa 3 </t>
  </si>
  <si>
    <t>TRANSFERIDO</t>
  </si>
  <si>
    <t>1 Formato de Administración</t>
  </si>
  <si>
    <t> Ver Presupuesto Ejemplo</t>
  </si>
  <si>
    <t> Ver Cuenta Ejemplo en archivo de excel.</t>
  </si>
  <si>
    <r>
      <t>Nombre del donante: Proyect o Arguidius</t>
    </r>
    <r>
      <rPr>
        <sz val="11"/>
        <rFont val="Cambria"/>
        <family val="0"/>
      </rPr>
      <t> </t>
    </r>
  </si>
  <si>
    <t xml:space="preserve">Instrucciones: Este programa te permitirá realizar su presupuesto para administrar tu organización.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</si>
</sst>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33">
    <font>
      <sz val="10"/>
      <name val="Arial"/>
      <family val="0"/>
    </font>
    <font>
      <b/>
      <sz val="14"/>
      <color indexed="62"/>
      <name val="Cambria"/>
      <family val="0"/>
    </font>
    <font>
      <b/>
      <sz val="13"/>
      <color indexed="54"/>
      <name val="Cambria"/>
      <family val="0"/>
    </font>
    <font>
      <b/>
      <sz val="11"/>
      <color indexed="54"/>
      <name val="Cambria"/>
      <family val="0"/>
    </font>
    <font>
      <sz val="8"/>
      <name val="Cambria"/>
      <family val="0"/>
    </font>
    <font>
      <b/>
      <i/>
      <sz val="11"/>
      <color indexed="54"/>
      <name val="Cambria"/>
      <family val="0"/>
    </font>
    <font>
      <sz val="11"/>
      <color indexed="56"/>
      <name val="Cambria"/>
      <family val="0"/>
    </font>
    <font>
      <b/>
      <sz val="10"/>
      <color indexed="54"/>
      <name val="Arial"/>
      <family val="2"/>
    </font>
    <font>
      <b/>
      <i/>
      <sz val="10"/>
      <color indexed="54"/>
      <name val="Arial"/>
      <family val="2"/>
    </font>
    <font>
      <sz val="10"/>
      <name val="Calibri"/>
      <family val="0"/>
    </font>
    <font>
      <sz val="8"/>
      <name val="Calibri"/>
      <family val="0"/>
    </font>
    <font>
      <sz val="8"/>
      <name val="Arial"/>
      <family val="0"/>
    </font>
    <font>
      <b/>
      <sz val="10"/>
      <color indexed="9"/>
      <name val="Cambria"/>
      <family val="1"/>
    </font>
    <font>
      <b/>
      <sz val="18"/>
      <color indexed="56"/>
      <name val="Cambria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0"/>
    </font>
    <font>
      <sz val="11"/>
      <name val="Cambria"/>
      <family val="0"/>
    </font>
    <font>
      <sz val="11"/>
      <name val="Calibri"/>
      <family val="0"/>
    </font>
    <font>
      <b/>
      <sz val="11"/>
      <name val="Arial"/>
      <family val="0"/>
    </font>
    <font>
      <b/>
      <sz val="11"/>
      <name val="Cambria"/>
      <family val="0"/>
    </font>
    <font>
      <sz val="11"/>
      <color indexed="54"/>
      <name val="Arial"/>
      <family val="2"/>
    </font>
    <font>
      <sz val="11"/>
      <color indexed="54"/>
      <name val="Cambria"/>
      <family val="0"/>
    </font>
    <font>
      <i/>
      <sz val="11"/>
      <color indexed="54"/>
      <name val="Cambria"/>
      <family val="0"/>
    </font>
  </fonts>
  <fills count="9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0" fillId="0" borderId="0" xfId="0" applyFont="1" applyAlignment="1">
      <alignment/>
    </xf>
    <xf numFmtId="8" fontId="5" fillId="0" borderId="1" xfId="0" applyNumberFormat="1" applyFont="1" applyBorder="1" applyAlignment="1">
      <alignment vertical="top" wrapText="1"/>
    </xf>
    <xf numFmtId="0" fontId="14" fillId="3" borderId="2" xfId="15" applyFont="1" applyFill="1" applyBorder="1" applyAlignment="1">
      <alignment vertical="top" wrapText="1"/>
    </xf>
    <xf numFmtId="0" fontId="16" fillId="3" borderId="2" xfId="15" applyFont="1" applyFill="1" applyBorder="1" applyAlignment="1">
      <alignment vertical="top" wrapText="1"/>
    </xf>
    <xf numFmtId="0" fontId="17" fillId="3" borderId="2" xfId="15" applyFont="1" applyFill="1" applyBorder="1" applyAlignment="1">
      <alignment vertical="top" wrapText="1"/>
    </xf>
    <xf numFmtId="0" fontId="10" fillId="4" borderId="2" xfId="15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17" fillId="3" borderId="2" xfId="15" applyFont="1" applyFill="1" applyBorder="1" applyAlignment="1">
      <alignment horizontal="right" vertical="top" wrapText="1"/>
    </xf>
    <xf numFmtId="0" fontId="17" fillId="3" borderId="3" xfId="15" applyFont="1" applyFill="1" applyBorder="1" applyAlignment="1">
      <alignment horizontal="right" vertical="top" wrapText="1"/>
    </xf>
    <xf numFmtId="43" fontId="10" fillId="4" borderId="2" xfId="18" applyFont="1" applyFill="1" applyBorder="1" applyAlignment="1">
      <alignment vertical="top" wrapText="1"/>
    </xf>
    <xf numFmtId="43" fontId="0" fillId="0" borderId="0" xfId="0" applyNumberFormat="1" applyAlignment="1">
      <alignment/>
    </xf>
    <xf numFmtId="0" fontId="18" fillId="3" borderId="0" xfId="0" applyFont="1" applyFill="1" applyAlignment="1">
      <alignment/>
    </xf>
    <xf numFmtId="0" fontId="20" fillId="0" borderId="0" xfId="0" applyFont="1" applyAlignment="1">
      <alignment/>
    </xf>
    <xf numFmtId="0" fontId="20" fillId="5" borderId="4" xfId="0" applyFont="1" applyFill="1" applyBorder="1" applyAlignment="1">
      <alignment horizontal="center"/>
    </xf>
    <xf numFmtId="168" fontId="20" fillId="5" borderId="4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68" fontId="0" fillId="6" borderId="4" xfId="0" applyNumberFormat="1" applyFont="1" applyFill="1" applyBorder="1" applyAlignment="1">
      <alignment/>
    </xf>
    <xf numFmtId="0" fontId="0" fillId="6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15" fontId="0" fillId="0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44" fontId="0" fillId="0" borderId="4" xfId="19" applyFont="1" applyFill="1" applyBorder="1" applyAlignment="1">
      <alignment/>
    </xf>
    <xf numFmtId="168" fontId="0" fillId="0" borderId="4" xfId="0" applyNumberFormat="1" applyFont="1" applyFill="1" applyBorder="1" applyAlignment="1">
      <alignment/>
    </xf>
    <xf numFmtId="15" fontId="0" fillId="0" borderId="4" xfId="0" applyNumberFormat="1" applyFont="1" applyFill="1" applyBorder="1" applyAlignment="1">
      <alignment/>
    </xf>
    <xf numFmtId="0" fontId="21" fillId="6" borderId="4" xfId="0" applyFont="1" applyFill="1" applyBorder="1" applyAlignment="1">
      <alignment/>
    </xf>
    <xf numFmtId="168" fontId="21" fillId="6" borderId="4" xfId="0" applyNumberFormat="1" applyFont="1" applyFill="1" applyBorder="1" applyAlignment="1">
      <alignment/>
    </xf>
    <xf numFmtId="168" fontId="22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15" fontId="0" fillId="0" borderId="4" xfId="0" applyNumberFormat="1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168" fontId="22" fillId="0" borderId="4" xfId="0" applyNumberFormat="1" applyFont="1" applyFill="1" applyBorder="1" applyAlignment="1">
      <alignment/>
    </xf>
    <xf numFmtId="0" fontId="23" fillId="0" borderId="4" xfId="0" applyFont="1" applyFill="1" applyBorder="1" applyAlignment="1">
      <alignment/>
    </xf>
    <xf numFmtId="168" fontId="24" fillId="6" borderId="4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8" fontId="6" fillId="0" borderId="5" xfId="0" applyNumberFormat="1" applyFont="1" applyBorder="1" applyAlignment="1">
      <alignment vertical="top" wrapText="1"/>
    </xf>
    <xf numFmtId="8" fontId="5" fillId="0" borderId="5" xfId="0" applyNumberFormat="1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7" xfId="0" applyBorder="1" applyAlignment="1">
      <alignment/>
    </xf>
    <xf numFmtId="0" fontId="1" fillId="0" borderId="8" xfId="0" applyFont="1" applyBorder="1" applyAlignment="1">
      <alignment vertical="top" wrapText="1"/>
    </xf>
    <xf numFmtId="0" fontId="10" fillId="0" borderId="7" xfId="0" applyFont="1" applyBorder="1" applyAlignment="1">
      <alignment/>
    </xf>
    <xf numFmtId="0" fontId="0" fillId="0" borderId="9" xfId="0" applyBorder="1" applyAlignment="1">
      <alignment/>
    </xf>
    <xf numFmtId="0" fontId="10" fillId="0" borderId="4" xfId="0" applyFont="1" applyBorder="1" applyAlignment="1">
      <alignment/>
    </xf>
    <xf numFmtId="0" fontId="10" fillId="0" borderId="9" xfId="0" applyFont="1" applyBorder="1" applyAlignment="1">
      <alignment/>
    </xf>
    <xf numFmtId="0" fontId="0" fillId="0" borderId="4" xfId="0" applyBorder="1" applyAlignment="1">
      <alignment/>
    </xf>
    <xf numFmtId="8" fontId="3" fillId="0" borderId="5" xfId="0" applyNumberFormat="1" applyFont="1" applyBorder="1" applyAlignment="1">
      <alignment vertical="top" wrapText="1"/>
    </xf>
    <xf numFmtId="8" fontId="10" fillId="0" borderId="7" xfId="0" applyNumberFormat="1" applyFont="1" applyBorder="1" applyAlignment="1">
      <alignment/>
    </xf>
    <xf numFmtId="8" fontId="10" fillId="0" borderId="4" xfId="0" applyNumberFormat="1" applyFont="1" applyBorder="1" applyAlignment="1">
      <alignment/>
    </xf>
    <xf numFmtId="8" fontId="10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8" fontId="3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0" fillId="0" borderId="17" xfId="0" applyFont="1" applyBorder="1" applyAlignment="1">
      <alignment/>
    </xf>
    <xf numFmtId="44" fontId="21" fillId="6" borderId="4" xfId="0" applyNumberFormat="1" applyFont="1" applyFill="1" applyBorder="1" applyAlignment="1">
      <alignment/>
    </xf>
    <xf numFmtId="0" fontId="1" fillId="0" borderId="15" xfId="0" applyFont="1" applyBorder="1" applyAlignment="1">
      <alignment vertical="top" wrapText="1"/>
    </xf>
    <xf numFmtId="0" fontId="25" fillId="0" borderId="0" xfId="0" applyFont="1" applyAlignment="1">
      <alignment/>
    </xf>
    <xf numFmtId="0" fontId="25" fillId="0" borderId="18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0" xfId="0" applyFont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4" xfId="0" applyFont="1" applyBorder="1" applyAlignment="1">
      <alignment/>
    </xf>
    <xf numFmtId="0" fontId="27" fillId="0" borderId="21" xfId="0" applyFont="1" applyBorder="1" applyAlignment="1">
      <alignment/>
    </xf>
    <xf numFmtId="0" fontId="25" fillId="0" borderId="7" xfId="0" applyFont="1" applyBorder="1" applyAlignment="1">
      <alignment/>
    </xf>
    <xf numFmtId="0" fontId="25" fillId="0" borderId="9" xfId="0" applyFont="1" applyBorder="1" applyAlignment="1">
      <alignment/>
    </xf>
    <xf numFmtId="8" fontId="3" fillId="0" borderId="1" xfId="0" applyNumberFormat="1" applyFont="1" applyBorder="1" applyAlignment="1">
      <alignment vertical="top" wrapText="1"/>
    </xf>
    <xf numFmtId="0" fontId="25" fillId="0" borderId="22" xfId="0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25" fillId="0" borderId="19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4" xfId="0" applyFont="1" applyBorder="1" applyAlignment="1">
      <alignment/>
    </xf>
    <xf numFmtId="0" fontId="1" fillId="7" borderId="25" xfId="0" applyFont="1" applyFill="1" applyBorder="1" applyAlignment="1">
      <alignment vertical="top" wrapText="1"/>
    </xf>
    <xf numFmtId="0" fontId="2" fillId="7" borderId="26" xfId="0" applyFont="1" applyFill="1" applyBorder="1" applyAlignment="1">
      <alignment vertical="top" wrapText="1"/>
    </xf>
    <xf numFmtId="0" fontId="3" fillId="7" borderId="26" xfId="0" applyFont="1" applyFill="1" applyBorder="1" applyAlignment="1">
      <alignment vertical="top" wrapText="1"/>
    </xf>
    <xf numFmtId="0" fontId="5" fillId="7" borderId="26" xfId="0" applyFont="1" applyFill="1" applyBorder="1" applyAlignment="1">
      <alignment vertical="top" wrapText="1"/>
    </xf>
    <xf numFmtId="0" fontId="6" fillId="7" borderId="26" xfId="0" applyFont="1" applyFill="1" applyBorder="1" applyAlignment="1">
      <alignment vertical="top" wrapText="1"/>
    </xf>
    <xf numFmtId="0" fontId="7" fillId="7" borderId="26" xfId="0" applyFont="1" applyFill="1" applyBorder="1" applyAlignment="1">
      <alignment vertical="top" wrapText="1"/>
    </xf>
    <xf numFmtId="0" fontId="8" fillId="7" borderId="27" xfId="0" applyFont="1" applyFill="1" applyBorder="1" applyAlignment="1">
      <alignment vertical="top" wrapText="1"/>
    </xf>
    <xf numFmtId="0" fontId="5" fillId="7" borderId="27" xfId="0" applyFont="1" applyFill="1" applyBorder="1" applyAlignment="1">
      <alignment vertical="top" wrapText="1"/>
    </xf>
    <xf numFmtId="0" fontId="3" fillId="7" borderId="15" xfId="0" applyFont="1" applyFill="1" applyBorder="1" applyAlignment="1">
      <alignment vertical="top" wrapText="1"/>
    </xf>
    <xf numFmtId="0" fontId="5" fillId="7" borderId="28" xfId="0" applyFont="1" applyFill="1" applyBorder="1" applyAlignment="1">
      <alignment vertical="top" wrapText="1"/>
    </xf>
    <xf numFmtId="0" fontId="2" fillId="7" borderId="15" xfId="0" applyFont="1" applyFill="1" applyBorder="1" applyAlignment="1">
      <alignment vertical="top" wrapText="1"/>
    </xf>
    <xf numFmtId="8" fontId="28" fillId="0" borderId="0" xfId="0" applyNumberFormat="1" applyFont="1" applyAlignment="1">
      <alignment/>
    </xf>
    <xf numFmtId="8" fontId="28" fillId="0" borderId="28" xfId="0" applyNumberFormat="1" applyFont="1" applyBorder="1" applyAlignment="1">
      <alignment/>
    </xf>
    <xf numFmtId="6" fontId="28" fillId="0" borderId="29" xfId="0" applyNumberFormat="1" applyFont="1" applyBorder="1" applyAlignment="1">
      <alignment/>
    </xf>
    <xf numFmtId="8" fontId="3" fillId="0" borderId="30" xfId="0" applyNumberFormat="1" applyFont="1" applyBorder="1" applyAlignment="1">
      <alignment vertical="top" wrapText="1"/>
    </xf>
    <xf numFmtId="8" fontId="3" fillId="0" borderId="31" xfId="0" applyNumberFormat="1" applyFont="1" applyBorder="1" applyAlignment="1">
      <alignment vertical="top" wrapText="1"/>
    </xf>
    <xf numFmtId="6" fontId="3" fillId="0" borderId="1" xfId="0" applyNumberFormat="1" applyFont="1" applyBorder="1" applyAlignment="1">
      <alignment vertical="top" wrapText="1"/>
    </xf>
    <xf numFmtId="6" fontId="3" fillId="0" borderId="31" xfId="0" applyNumberFormat="1" applyFont="1" applyBorder="1" applyAlignment="1">
      <alignment vertical="top" wrapText="1"/>
    </xf>
    <xf numFmtId="0" fontId="30" fillId="0" borderId="0" xfId="0" applyFont="1" applyAlignment="1">
      <alignment/>
    </xf>
    <xf numFmtId="0" fontId="30" fillId="0" borderId="22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32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19" xfId="0" applyFont="1" applyFill="1" applyBorder="1" applyAlignment="1">
      <alignment/>
    </xf>
    <xf numFmtId="0" fontId="30" fillId="0" borderId="22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" xfId="0" applyFont="1" applyBorder="1" applyAlignment="1">
      <alignment vertical="top" wrapText="1"/>
    </xf>
    <xf numFmtId="0" fontId="32" fillId="0" borderId="27" xfId="0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0" fontId="31" fillId="0" borderId="33" xfId="0" applyFont="1" applyBorder="1" applyAlignment="1">
      <alignment vertical="top" wrapText="1"/>
    </xf>
    <xf numFmtId="0" fontId="1" fillId="7" borderId="2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7" fillId="0" borderId="19" xfId="0" applyFont="1" applyBorder="1" applyAlignment="1">
      <alignment horizontal="justify"/>
    </xf>
    <xf numFmtId="8" fontId="29" fillId="0" borderId="15" xfId="0" applyNumberFormat="1" applyFont="1" applyBorder="1" applyAlignment="1">
      <alignment vertical="top" wrapText="1"/>
    </xf>
    <xf numFmtId="0" fontId="27" fillId="0" borderId="4" xfId="0" applyFont="1" applyBorder="1" applyAlignment="1">
      <alignment/>
    </xf>
    <xf numFmtId="0" fontId="1" fillId="7" borderId="34" xfId="0" applyFont="1" applyFill="1" applyBorder="1" applyAlignment="1">
      <alignment horizontal="center" vertical="top" wrapText="1"/>
    </xf>
    <xf numFmtId="0" fontId="1" fillId="7" borderId="0" xfId="0" applyFont="1" applyFill="1" applyBorder="1" applyAlignment="1">
      <alignment horizontal="center" vertical="top" wrapText="1"/>
    </xf>
    <xf numFmtId="0" fontId="1" fillId="7" borderId="35" xfId="0" applyFont="1" applyFill="1" applyBorder="1" applyAlignment="1">
      <alignment horizontal="center" vertical="top" wrapText="1"/>
    </xf>
    <xf numFmtId="0" fontId="3" fillId="7" borderId="27" xfId="0" applyFont="1" applyFill="1" applyBorder="1" applyAlignment="1">
      <alignment vertical="top" wrapText="1"/>
    </xf>
    <xf numFmtId="0" fontId="3" fillId="7" borderId="36" xfId="0" applyFont="1" applyFill="1" applyBorder="1" applyAlignment="1">
      <alignment vertical="top" wrapText="1"/>
    </xf>
    <xf numFmtId="0" fontId="3" fillId="7" borderId="26" xfId="0" applyFont="1" applyFill="1" applyBorder="1" applyAlignment="1">
      <alignment vertical="top" wrapText="1"/>
    </xf>
    <xf numFmtId="0" fontId="7" fillId="7" borderId="27" xfId="0" applyFont="1" applyFill="1" applyBorder="1" applyAlignment="1">
      <alignment vertical="top" wrapText="1"/>
    </xf>
    <xf numFmtId="0" fontId="7" fillId="7" borderId="36" xfId="0" applyFont="1" applyFill="1" applyBorder="1" applyAlignment="1">
      <alignment vertical="top" wrapText="1"/>
    </xf>
    <xf numFmtId="0" fontId="7" fillId="7" borderId="26" xfId="0" applyFont="1" applyFill="1" applyBorder="1" applyAlignment="1">
      <alignment vertical="top" wrapText="1"/>
    </xf>
    <xf numFmtId="0" fontId="12" fillId="3" borderId="0" xfId="22" applyFont="1" applyFill="1" applyAlignment="1">
      <alignment vertical="top" wrapText="1"/>
    </xf>
    <xf numFmtId="1" fontId="19" fillId="8" borderId="0" xfId="0" applyNumberFormat="1" applyFont="1" applyFill="1" applyAlignment="1">
      <alignment horizontal="center"/>
    </xf>
    <xf numFmtId="0" fontId="0" fillId="8" borderId="0" xfId="0" applyFill="1" applyAlignment="1">
      <alignment/>
    </xf>
    <xf numFmtId="0" fontId="21" fillId="6" borderId="37" xfId="0" applyFont="1" applyFill="1" applyBorder="1" applyAlignment="1">
      <alignment/>
    </xf>
    <xf numFmtId="0" fontId="21" fillId="6" borderId="38" xfId="0" applyFont="1" applyFill="1" applyBorder="1" applyAlignment="1">
      <alignment/>
    </xf>
    <xf numFmtId="0" fontId="21" fillId="6" borderId="39" xfId="0" applyFont="1" applyFill="1" applyBorder="1" applyAlignment="1">
      <alignment/>
    </xf>
    <xf numFmtId="0" fontId="0" fillId="6" borderId="38" xfId="0" applyFill="1" applyBorder="1" applyAlignment="1">
      <alignment/>
    </xf>
    <xf numFmtId="0" fontId="0" fillId="6" borderId="39" xfId="0" applyFill="1" applyBorder="1" applyAlignment="1">
      <alignment/>
    </xf>
    <xf numFmtId="0" fontId="1" fillId="7" borderId="40" xfId="0" applyFont="1" applyFill="1" applyBorder="1" applyAlignment="1">
      <alignment horizontal="center" vertical="top" wrapText="1"/>
    </xf>
    <xf numFmtId="0" fontId="1" fillId="7" borderId="41" xfId="0" applyFont="1" applyFill="1" applyBorder="1" applyAlignment="1">
      <alignment horizontal="center" vertical="top" wrapText="1"/>
    </xf>
  </cellXfs>
  <cellStyles count="9">
    <cellStyle name="Normal" xfId="0"/>
    <cellStyle name="60% - Énfasis4" xfId="15"/>
    <cellStyle name="Comma" xfId="16"/>
    <cellStyle name="Comma [0]" xfId="17"/>
    <cellStyle name="Millares 2" xfId="18"/>
    <cellStyle name="Currency" xfId="19"/>
    <cellStyle name="Currency [0]" xfId="20"/>
    <cellStyle name="Percent" xfId="21"/>
    <cellStyle name="Título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workbookViewId="0" topLeftCell="A1">
      <selection activeCell="D56" sqref="D56"/>
    </sheetView>
  </sheetViews>
  <sheetFormatPr defaultColWidth="11.421875" defaultRowHeight="12.75"/>
  <cols>
    <col min="1" max="1" width="32.7109375" style="0" customWidth="1"/>
    <col min="2" max="2" width="34.00390625" style="71" customWidth="1"/>
    <col min="3" max="3" width="14.00390625" style="71" customWidth="1"/>
    <col min="4" max="4" width="45.7109375" style="71" customWidth="1"/>
  </cols>
  <sheetData>
    <row r="1" spans="1:5" ht="20.25" customHeight="1">
      <c r="A1" s="124" t="s">
        <v>0</v>
      </c>
      <c r="B1" s="125"/>
      <c r="C1" s="125"/>
      <c r="D1" s="126"/>
      <c r="E1" s="62"/>
    </row>
    <row r="2" spans="1:5" ht="38.25" customHeight="1" thickBot="1">
      <c r="A2" s="125" t="s">
        <v>208</v>
      </c>
      <c r="B2" s="125"/>
      <c r="C2" s="125"/>
      <c r="D2" s="126"/>
      <c r="E2" s="62"/>
    </row>
    <row r="3" spans="1:4" ht="18.75" customHeight="1" thickBot="1">
      <c r="A3" s="89" t="s">
        <v>133</v>
      </c>
      <c r="B3" s="70" t="s">
        <v>167</v>
      </c>
      <c r="C3" s="70" t="s">
        <v>155</v>
      </c>
      <c r="D3" s="70" t="s">
        <v>178</v>
      </c>
    </row>
    <row r="4" spans="1:4" ht="18.75" customHeight="1" thickBot="1">
      <c r="A4" s="90" t="s">
        <v>1</v>
      </c>
      <c r="B4" s="1"/>
      <c r="D4" s="77"/>
    </row>
    <row r="5" spans="1:4" ht="18.75" customHeight="1" thickBot="1">
      <c r="A5" s="91" t="s">
        <v>2</v>
      </c>
      <c r="B5" s="1"/>
      <c r="C5" s="122">
        <f>C6+C11</f>
        <v>715112</v>
      </c>
      <c r="D5" s="74" t="s">
        <v>187</v>
      </c>
    </row>
    <row r="6" spans="1:5" ht="18.75" customHeight="1" thickBot="1">
      <c r="A6" s="92" t="s">
        <v>3</v>
      </c>
      <c r="B6" s="2"/>
      <c r="C6" s="100">
        <f>C7+C8+C9+C10</f>
        <v>357556</v>
      </c>
      <c r="D6" s="123" t="s">
        <v>188</v>
      </c>
      <c r="E6" s="62"/>
    </row>
    <row r="7" spans="1:4" ht="15" customHeight="1" thickBot="1">
      <c r="A7" s="93" t="s">
        <v>194</v>
      </c>
      <c r="B7" s="107" t="s">
        <v>179</v>
      </c>
      <c r="C7" s="103">
        <v>89389</v>
      </c>
      <c r="D7" s="78"/>
    </row>
    <row r="8" spans="1:5" ht="15" customHeight="1" thickBot="1">
      <c r="A8" s="93" t="s">
        <v>195</v>
      </c>
      <c r="B8" s="108" t="s">
        <v>180</v>
      </c>
      <c r="C8" s="104">
        <v>89389</v>
      </c>
      <c r="D8" s="78"/>
      <c r="E8" s="62"/>
    </row>
    <row r="9" spans="1:4" ht="15" customHeight="1" thickBot="1">
      <c r="A9" s="93" t="s">
        <v>196</v>
      </c>
      <c r="B9" s="109" t="s">
        <v>181</v>
      </c>
      <c r="C9" s="82">
        <v>89389</v>
      </c>
      <c r="D9" s="85"/>
    </row>
    <row r="10" spans="1:4" ht="15" customHeight="1" thickBot="1">
      <c r="A10" s="93" t="s">
        <v>197</v>
      </c>
      <c r="B10" s="107" t="s">
        <v>182</v>
      </c>
      <c r="C10" s="104">
        <v>89389</v>
      </c>
      <c r="D10" s="81"/>
    </row>
    <row r="11" spans="1:4" ht="30" customHeight="1" thickBot="1">
      <c r="A11" s="92" t="s">
        <v>4</v>
      </c>
      <c r="B11" s="84"/>
      <c r="C11" s="100">
        <f>C12+C13+C14+C15</f>
        <v>357556</v>
      </c>
      <c r="D11" s="74" t="s">
        <v>189</v>
      </c>
    </row>
    <row r="12" spans="1:4" ht="15" customHeight="1" thickBot="1">
      <c r="A12" s="93" t="s">
        <v>198</v>
      </c>
      <c r="B12" s="110" t="s">
        <v>179</v>
      </c>
      <c r="C12" s="103">
        <v>89389</v>
      </c>
      <c r="D12" s="78"/>
    </row>
    <row r="13" spans="1:4" ht="15" customHeight="1" thickBot="1">
      <c r="A13" s="93" t="s">
        <v>199</v>
      </c>
      <c r="B13" s="111" t="s">
        <v>180</v>
      </c>
      <c r="C13" s="104">
        <v>89389</v>
      </c>
      <c r="D13" s="77"/>
    </row>
    <row r="14" spans="1:4" ht="15" customHeight="1" thickBot="1">
      <c r="A14" s="93" t="s">
        <v>161</v>
      </c>
      <c r="B14" s="109" t="s">
        <v>181</v>
      </c>
      <c r="C14" s="82">
        <v>89389</v>
      </c>
      <c r="D14" s="77"/>
    </row>
    <row r="15" spans="1:4" ht="15" customHeight="1" thickBot="1">
      <c r="A15" s="93" t="s">
        <v>162</v>
      </c>
      <c r="B15" s="107" t="s">
        <v>182</v>
      </c>
      <c r="C15" s="104">
        <v>89389</v>
      </c>
      <c r="D15" s="77"/>
    </row>
    <row r="16" spans="1:4" ht="15.75" thickBot="1">
      <c r="A16" s="91" t="s">
        <v>5</v>
      </c>
      <c r="B16" s="65"/>
      <c r="C16" s="101">
        <f>C17+C21</f>
        <v>7418513</v>
      </c>
      <c r="D16" s="73" t="s">
        <v>190</v>
      </c>
    </row>
    <row r="17" spans="1:4" ht="15.75" thickBot="1">
      <c r="A17" s="92" t="s">
        <v>6</v>
      </c>
      <c r="B17" s="4"/>
      <c r="C17" s="100">
        <f>C18+C19+C20</f>
        <v>268167</v>
      </c>
      <c r="D17" s="73" t="s">
        <v>191</v>
      </c>
    </row>
    <row r="18" spans="1:4" ht="30" customHeight="1" thickBot="1">
      <c r="A18" s="93" t="s">
        <v>7</v>
      </c>
      <c r="B18" s="86"/>
      <c r="C18" s="103">
        <v>89389</v>
      </c>
      <c r="D18" s="77"/>
    </row>
    <row r="19" spans="1:4" ht="15" customHeight="1" thickBot="1">
      <c r="A19" s="93" t="s">
        <v>8</v>
      </c>
      <c r="B19" s="83"/>
      <c r="C19" s="104">
        <v>89389</v>
      </c>
      <c r="D19" s="77"/>
    </row>
    <row r="20" spans="1:4" ht="15" customHeight="1" thickBot="1">
      <c r="A20" s="93" t="s">
        <v>9</v>
      </c>
      <c r="B20" s="85"/>
      <c r="C20" s="82">
        <v>89389</v>
      </c>
      <c r="D20" s="77"/>
    </row>
    <row r="21" spans="1:4" ht="30" customHeight="1" thickBot="1">
      <c r="A21" s="92" t="s">
        <v>10</v>
      </c>
      <c r="B21" s="85"/>
      <c r="C21" s="102">
        <f>C22+C23+C24+C25</f>
        <v>7150346</v>
      </c>
      <c r="D21" s="74" t="s">
        <v>192</v>
      </c>
    </row>
    <row r="22" spans="1:4" ht="15" customHeight="1" thickBot="1">
      <c r="A22" s="93" t="s">
        <v>200</v>
      </c>
      <c r="B22" s="112" t="s">
        <v>179</v>
      </c>
      <c r="C22" s="105">
        <v>24554</v>
      </c>
      <c r="D22" s="78"/>
    </row>
    <row r="23" spans="1:4" ht="15" customHeight="1" thickBot="1">
      <c r="A23" s="93" t="s">
        <v>201</v>
      </c>
      <c r="B23" s="112" t="s">
        <v>180</v>
      </c>
      <c r="C23" s="105">
        <v>2435234</v>
      </c>
      <c r="D23" s="78"/>
    </row>
    <row r="24" spans="1:4" ht="15" customHeight="1" thickBot="1">
      <c r="A24" s="93" t="s">
        <v>202</v>
      </c>
      <c r="B24" s="113" t="s">
        <v>181</v>
      </c>
      <c r="C24" s="106">
        <v>2345234</v>
      </c>
      <c r="D24" s="80"/>
    </row>
    <row r="25" spans="1:4" ht="15" customHeight="1" thickBot="1">
      <c r="A25" s="93" t="s">
        <v>166</v>
      </c>
      <c r="B25" s="114" t="s">
        <v>182</v>
      </c>
      <c r="C25" s="106">
        <v>2345324</v>
      </c>
      <c r="D25" s="77"/>
    </row>
    <row r="26" spans="1:4" ht="33.75" customHeight="1" thickBot="1">
      <c r="A26" s="90" t="s">
        <v>11</v>
      </c>
      <c r="B26" s="65"/>
      <c r="D26" s="77"/>
    </row>
    <row r="27" spans="1:4" ht="15" customHeight="1" thickBot="1">
      <c r="A27" s="94" t="s">
        <v>12</v>
      </c>
      <c r="B27" s="115" t="s">
        <v>13</v>
      </c>
      <c r="C27" s="85"/>
      <c r="D27" s="77"/>
    </row>
    <row r="28" spans="1:4" ht="15" customHeight="1" thickBot="1">
      <c r="A28" s="95" t="s">
        <v>14</v>
      </c>
      <c r="B28" s="116" t="s">
        <v>183</v>
      </c>
      <c r="D28" s="73" t="s">
        <v>205</v>
      </c>
    </row>
    <row r="29" spans="1:4" ht="15" customHeight="1" thickBot="1">
      <c r="A29" s="96" t="s">
        <v>15</v>
      </c>
      <c r="B29" s="116" t="s">
        <v>184</v>
      </c>
      <c r="C29" s="73"/>
      <c r="D29" s="73" t="s">
        <v>205</v>
      </c>
    </row>
    <row r="30" spans="1:4" ht="15" customHeight="1" thickBot="1">
      <c r="A30" s="96" t="s">
        <v>16</v>
      </c>
      <c r="B30" s="116" t="s">
        <v>207</v>
      </c>
      <c r="C30" s="73"/>
      <c r="D30" s="73" t="s">
        <v>205</v>
      </c>
    </row>
    <row r="31" spans="1:4" ht="15" customHeight="1" thickBot="1">
      <c r="A31" s="96" t="s">
        <v>17</v>
      </c>
      <c r="B31" s="116" t="s">
        <v>184</v>
      </c>
      <c r="C31" s="74"/>
      <c r="D31" s="73" t="s">
        <v>205</v>
      </c>
    </row>
    <row r="32" spans="1:4" ht="15" customHeight="1" thickBot="1">
      <c r="A32" s="96" t="s">
        <v>18</v>
      </c>
      <c r="B32" s="116" t="s">
        <v>184</v>
      </c>
      <c r="C32" s="75"/>
      <c r="D32" s="73" t="s">
        <v>205</v>
      </c>
    </row>
    <row r="33" spans="1:4" ht="18.75" customHeight="1" thickBot="1">
      <c r="A33" s="97" t="s">
        <v>19</v>
      </c>
      <c r="B33" s="117" t="s">
        <v>20</v>
      </c>
      <c r="C33" s="72"/>
      <c r="D33" s="77"/>
    </row>
    <row r="34" spans="1:4" ht="15" customHeight="1" thickBot="1">
      <c r="A34" s="96" t="s">
        <v>21</v>
      </c>
      <c r="B34" s="116" t="s">
        <v>183</v>
      </c>
      <c r="C34" s="74"/>
      <c r="D34" s="73" t="s">
        <v>205</v>
      </c>
    </row>
    <row r="35" spans="1:4" ht="15" customHeight="1" thickBot="1">
      <c r="A35" s="96" t="s">
        <v>22</v>
      </c>
      <c r="B35" s="116" t="s">
        <v>184</v>
      </c>
      <c r="C35" s="75"/>
      <c r="D35" s="73" t="s">
        <v>205</v>
      </c>
    </row>
    <row r="36" spans="1:4" ht="15" customHeight="1" thickBot="1">
      <c r="A36" s="96" t="s">
        <v>23</v>
      </c>
      <c r="B36" s="116" t="s">
        <v>207</v>
      </c>
      <c r="C36" s="74"/>
      <c r="D36" s="73" t="s">
        <v>205</v>
      </c>
    </row>
    <row r="37" spans="1:4" ht="15" customHeight="1" thickBot="1">
      <c r="A37" s="96" t="s">
        <v>24</v>
      </c>
      <c r="B37" s="116" t="s">
        <v>184</v>
      </c>
      <c r="C37" s="75"/>
      <c r="D37" s="73" t="s">
        <v>205</v>
      </c>
    </row>
    <row r="38" spans="1:4" ht="15" customHeight="1" thickBot="1">
      <c r="A38" s="98" t="s">
        <v>25</v>
      </c>
      <c r="B38" s="116" t="s">
        <v>184</v>
      </c>
      <c r="C38" s="73"/>
      <c r="D38" s="73" t="s">
        <v>205</v>
      </c>
    </row>
    <row r="39" spans="1:4" ht="15.75" thickBot="1">
      <c r="A39" s="91" t="s">
        <v>26</v>
      </c>
      <c r="B39" s="117" t="s">
        <v>27</v>
      </c>
      <c r="C39" s="72"/>
      <c r="D39" s="77"/>
    </row>
    <row r="40" spans="1:4" ht="15" customHeight="1" thickBot="1">
      <c r="A40" s="96" t="s">
        <v>28</v>
      </c>
      <c r="B40" s="116" t="s">
        <v>183</v>
      </c>
      <c r="C40" s="73"/>
      <c r="D40" s="73" t="s">
        <v>205</v>
      </c>
    </row>
    <row r="41" spans="1:4" ht="15" customHeight="1" thickBot="1">
      <c r="A41" s="96" t="s">
        <v>29</v>
      </c>
      <c r="B41" s="116" t="s">
        <v>184</v>
      </c>
      <c r="C41" s="73"/>
      <c r="D41" s="73" t="s">
        <v>205</v>
      </c>
    </row>
    <row r="42" spans="1:4" ht="15" customHeight="1" thickBot="1">
      <c r="A42" s="96" t="s">
        <v>30</v>
      </c>
      <c r="B42" s="116" t="s">
        <v>207</v>
      </c>
      <c r="C42" s="74"/>
      <c r="D42" s="73" t="s">
        <v>205</v>
      </c>
    </row>
    <row r="43" spans="1:4" ht="15" customHeight="1" thickBot="1">
      <c r="A43" s="96" t="s">
        <v>31</v>
      </c>
      <c r="B43" s="116" t="s">
        <v>184</v>
      </c>
      <c r="C43" s="75"/>
      <c r="D43" s="73" t="s">
        <v>205</v>
      </c>
    </row>
    <row r="44" spans="1:4" ht="15" customHeight="1" thickBot="1">
      <c r="A44" s="98" t="s">
        <v>32</v>
      </c>
      <c r="B44" s="116" t="s">
        <v>184</v>
      </c>
      <c r="C44" s="73"/>
      <c r="D44" s="73" t="s">
        <v>205</v>
      </c>
    </row>
    <row r="45" spans="1:4" ht="18.75" customHeight="1" thickBot="1">
      <c r="A45" s="91" t="s">
        <v>33</v>
      </c>
      <c r="B45" s="117" t="s">
        <v>34</v>
      </c>
      <c r="C45" s="73"/>
      <c r="D45" s="77"/>
    </row>
    <row r="46" spans="1:4" ht="15" customHeight="1" thickBot="1">
      <c r="A46" s="96" t="s">
        <v>35</v>
      </c>
      <c r="B46" s="116" t="s">
        <v>183</v>
      </c>
      <c r="C46" s="88"/>
      <c r="D46" s="73" t="s">
        <v>205</v>
      </c>
    </row>
    <row r="47" spans="1:4" ht="15" customHeight="1" thickBot="1">
      <c r="A47" s="96" t="s">
        <v>36</v>
      </c>
      <c r="B47" s="116" t="s">
        <v>184</v>
      </c>
      <c r="C47" s="73"/>
      <c r="D47" s="73" t="s">
        <v>205</v>
      </c>
    </row>
    <row r="48" spans="1:4" ht="15" customHeight="1" thickBot="1">
      <c r="A48" s="96" t="s">
        <v>37</v>
      </c>
      <c r="B48" s="116" t="s">
        <v>207</v>
      </c>
      <c r="C48" s="73"/>
      <c r="D48" s="73" t="s">
        <v>205</v>
      </c>
    </row>
    <row r="49" spans="1:4" ht="15" customHeight="1" thickBot="1">
      <c r="A49" s="96" t="s">
        <v>38</v>
      </c>
      <c r="B49" s="116" t="s">
        <v>184</v>
      </c>
      <c r="C49" s="73"/>
      <c r="D49" s="73" t="s">
        <v>205</v>
      </c>
    </row>
    <row r="50" spans="1:4" ht="15" customHeight="1" thickBot="1">
      <c r="A50" s="96" t="s">
        <v>39</v>
      </c>
      <c r="B50" s="116" t="s">
        <v>184</v>
      </c>
      <c r="C50" s="73"/>
      <c r="D50" s="73" t="s">
        <v>205</v>
      </c>
    </row>
    <row r="51" spans="1:4" ht="57.75" thickBot="1">
      <c r="A51" s="99" t="s">
        <v>40</v>
      </c>
      <c r="B51" s="117" t="s">
        <v>185</v>
      </c>
      <c r="C51" s="74"/>
      <c r="D51" s="121" t="s">
        <v>193</v>
      </c>
    </row>
    <row r="52" spans="1:5" ht="14.25">
      <c r="A52" s="130" t="s">
        <v>42</v>
      </c>
      <c r="B52" s="118" t="s">
        <v>43</v>
      </c>
      <c r="C52" s="75"/>
      <c r="D52" s="87" t="s">
        <v>206</v>
      </c>
      <c r="E52" s="62"/>
    </row>
    <row r="53" spans="1:4" ht="14.25">
      <c r="A53" s="131"/>
      <c r="B53" s="118" t="s">
        <v>44</v>
      </c>
      <c r="D53" s="80"/>
    </row>
    <row r="54" spans="1:4" ht="15" thickBot="1">
      <c r="A54" s="132"/>
      <c r="B54" s="115" t="s">
        <v>186</v>
      </c>
      <c r="D54" s="80"/>
    </row>
    <row r="55" spans="1:5" ht="14.25">
      <c r="A55" s="127" t="s">
        <v>45</v>
      </c>
      <c r="B55" s="118" t="s">
        <v>46</v>
      </c>
      <c r="C55" s="79"/>
      <c r="D55" s="87" t="s">
        <v>206</v>
      </c>
      <c r="E55" s="62"/>
    </row>
    <row r="56" spans="1:4" ht="14.25">
      <c r="A56" s="128"/>
      <c r="B56" s="118" t="s">
        <v>44</v>
      </c>
      <c r="D56" s="80"/>
    </row>
    <row r="57" spans="1:4" ht="15" thickBot="1">
      <c r="A57" s="129"/>
      <c r="B57" s="115" t="s">
        <v>186</v>
      </c>
      <c r="D57" s="80"/>
    </row>
    <row r="58" spans="1:5" ht="14.25">
      <c r="A58" s="127" t="s">
        <v>47</v>
      </c>
      <c r="B58" s="118" t="s">
        <v>48</v>
      </c>
      <c r="C58" s="79"/>
      <c r="D58" s="87" t="s">
        <v>206</v>
      </c>
      <c r="E58" s="62"/>
    </row>
    <row r="59" spans="1:4" ht="14.25">
      <c r="A59" s="128"/>
      <c r="B59" s="118" t="s">
        <v>44</v>
      </c>
      <c r="D59" s="80"/>
    </row>
    <row r="60" spans="1:4" ht="15" thickBot="1">
      <c r="A60" s="129"/>
      <c r="B60" s="115" t="s">
        <v>186</v>
      </c>
      <c r="D60" s="80"/>
    </row>
    <row r="61" spans="1:5" ht="14.25">
      <c r="A61" s="127" t="s">
        <v>49</v>
      </c>
      <c r="B61" s="118" t="s">
        <v>50</v>
      </c>
      <c r="C61" s="79"/>
      <c r="D61" s="87" t="s">
        <v>206</v>
      </c>
      <c r="E61" s="62"/>
    </row>
    <row r="62" spans="1:4" ht="14.25">
      <c r="A62" s="128"/>
      <c r="B62" s="118" t="s">
        <v>44</v>
      </c>
      <c r="D62" s="80"/>
    </row>
    <row r="63" spans="1:4" ht="15" thickBot="1">
      <c r="A63" s="129"/>
      <c r="B63" s="115" t="s">
        <v>186</v>
      </c>
      <c r="D63" s="80"/>
    </row>
    <row r="64" spans="1:5" ht="14.25">
      <c r="A64" s="127" t="s">
        <v>51</v>
      </c>
      <c r="B64" s="118" t="s">
        <v>52</v>
      </c>
      <c r="C64" s="73"/>
      <c r="D64" s="87" t="s">
        <v>206</v>
      </c>
      <c r="E64" s="62"/>
    </row>
    <row r="65" spans="1:4" ht="14.25">
      <c r="A65" s="128"/>
      <c r="B65" s="118" t="s">
        <v>44</v>
      </c>
      <c r="D65" s="80"/>
    </row>
    <row r="66" spans="1:4" ht="15" thickBot="1">
      <c r="A66" s="129"/>
      <c r="B66" s="115" t="s">
        <v>186</v>
      </c>
      <c r="D66" s="81"/>
    </row>
    <row r="67" ht="14.25">
      <c r="C67" s="76"/>
    </row>
    <row r="68" ht="14.25">
      <c r="A68" s="3"/>
    </row>
    <row r="70" ht="14.25">
      <c r="A70" s="3"/>
    </row>
    <row r="71" ht="14.25">
      <c r="A71" s="3"/>
    </row>
    <row r="72" ht="14.25">
      <c r="A72" s="3"/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  <row r="78" ht="14.25">
      <c r="A78" s="3"/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 t="s">
        <v>53</v>
      </c>
    </row>
    <row r="95" ht="14.25">
      <c r="A95" s="3" t="s">
        <v>53</v>
      </c>
    </row>
    <row r="96" ht="14.25">
      <c r="A96" s="3" t="s">
        <v>53</v>
      </c>
    </row>
    <row r="97" ht="14.25">
      <c r="A97" s="3" t="s">
        <v>53</v>
      </c>
    </row>
    <row r="98" ht="14.25">
      <c r="A98" s="3" t="s">
        <v>53</v>
      </c>
    </row>
  </sheetData>
  <mergeCells count="7">
    <mergeCell ref="A1:D1"/>
    <mergeCell ref="A2:D2"/>
    <mergeCell ref="A64:A66"/>
    <mergeCell ref="A52:A54"/>
    <mergeCell ref="A55:A57"/>
    <mergeCell ref="A58:A60"/>
    <mergeCell ref="A61:A63"/>
  </mergeCells>
  <printOptions/>
  <pageMargins left="0.75" right="0.75" top="1" bottom="1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B7">
      <selection activeCell="L24" sqref="L24"/>
    </sheetView>
  </sheetViews>
  <sheetFormatPr defaultColWidth="11.421875" defaultRowHeight="12.75"/>
  <cols>
    <col min="1" max="1" width="31.7109375" style="0" customWidth="1"/>
    <col min="2" max="2" width="24.28125" style="0" customWidth="1"/>
    <col min="3" max="3" width="7.28125" style="0" customWidth="1"/>
    <col min="4" max="4" width="9.140625" style="0" customWidth="1"/>
    <col min="5" max="5" width="9.57421875" style="0" customWidth="1"/>
    <col min="6" max="6" width="7.8515625" style="0" customWidth="1"/>
    <col min="7" max="7" width="8.57421875" style="0" customWidth="1"/>
    <col min="8" max="8" width="7.421875" style="0" customWidth="1"/>
    <col min="9" max="9" width="8.28125" style="0" customWidth="1"/>
    <col min="10" max="10" width="6.7109375" style="0" customWidth="1"/>
  </cols>
  <sheetData>
    <row r="1" spans="1:11" ht="27" customHeight="1">
      <c r="A1" s="133" t="s">
        <v>54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2.75">
      <c r="A2" s="5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3.5" customHeight="1">
      <c r="A3" s="7" t="s">
        <v>56</v>
      </c>
      <c r="B3" s="7" t="s">
        <v>57</v>
      </c>
      <c r="C3" s="7" t="s">
        <v>58</v>
      </c>
      <c r="D3" s="7" t="s">
        <v>59</v>
      </c>
      <c r="E3" s="7" t="s">
        <v>60</v>
      </c>
      <c r="F3" s="7"/>
      <c r="G3" s="7" t="s">
        <v>61</v>
      </c>
      <c r="H3" s="7"/>
      <c r="I3" s="7" t="s">
        <v>62</v>
      </c>
      <c r="J3" s="7" t="s">
        <v>63</v>
      </c>
      <c r="K3" s="7" t="s">
        <v>64</v>
      </c>
    </row>
    <row r="4" spans="1:11" ht="22.5">
      <c r="A4" s="8" t="s">
        <v>65</v>
      </c>
      <c r="B4" s="8" t="s">
        <v>66</v>
      </c>
      <c r="C4" s="8" t="s">
        <v>67</v>
      </c>
      <c r="D4" s="8">
        <v>750</v>
      </c>
      <c r="E4" s="8"/>
      <c r="F4" s="8"/>
      <c r="G4" s="8"/>
      <c r="H4" s="8"/>
      <c r="I4" s="8"/>
      <c r="J4" s="8">
        <v>20</v>
      </c>
      <c r="K4" s="8">
        <v>15000</v>
      </c>
    </row>
    <row r="5" spans="1:11" ht="22.5">
      <c r="A5" s="8" t="s">
        <v>68</v>
      </c>
      <c r="B5" s="8" t="s">
        <v>69</v>
      </c>
      <c r="C5" s="8"/>
      <c r="D5" s="8"/>
      <c r="E5" s="8"/>
      <c r="F5" s="8"/>
      <c r="G5" s="8"/>
      <c r="H5" s="8"/>
      <c r="I5" s="8"/>
      <c r="J5" s="8"/>
      <c r="K5" s="8">
        <v>2000</v>
      </c>
    </row>
    <row r="6" spans="1:11" ht="22.5">
      <c r="A6" s="8" t="s">
        <v>70</v>
      </c>
      <c r="B6" s="8" t="s">
        <v>71</v>
      </c>
      <c r="C6" s="8" t="s">
        <v>72</v>
      </c>
      <c r="D6" s="8">
        <v>1422</v>
      </c>
      <c r="E6" s="8"/>
      <c r="F6" s="8"/>
      <c r="G6" s="8"/>
      <c r="H6" s="8"/>
      <c r="I6" s="8"/>
      <c r="J6" s="8">
        <v>9</v>
      </c>
      <c r="K6" s="8">
        <v>12800</v>
      </c>
    </row>
    <row r="7" spans="1:11" ht="22.5">
      <c r="A7" s="8" t="s">
        <v>73</v>
      </c>
      <c r="B7" s="8" t="s">
        <v>74</v>
      </c>
      <c r="C7" s="8" t="s">
        <v>75</v>
      </c>
      <c r="D7" s="8">
        <v>2000</v>
      </c>
      <c r="E7" s="8"/>
      <c r="F7" s="8"/>
      <c r="G7" s="8"/>
      <c r="H7" s="8"/>
      <c r="I7" s="8"/>
      <c r="J7" s="8">
        <v>10</v>
      </c>
      <c r="K7" s="8">
        <v>20000</v>
      </c>
    </row>
    <row r="8" spans="1:11" ht="12.75">
      <c r="A8" s="8" t="s">
        <v>76</v>
      </c>
      <c r="B8" s="8" t="s">
        <v>77</v>
      </c>
      <c r="C8" s="8" t="s">
        <v>78</v>
      </c>
      <c r="D8" s="8">
        <v>100</v>
      </c>
      <c r="E8" s="8"/>
      <c r="F8" s="8"/>
      <c r="G8" s="8"/>
      <c r="H8" s="8"/>
      <c r="I8" s="8"/>
      <c r="J8" s="8">
        <v>5</v>
      </c>
      <c r="K8" s="8">
        <v>500</v>
      </c>
    </row>
    <row r="9" spans="1:11" ht="12.75">
      <c r="A9" s="8" t="s">
        <v>79</v>
      </c>
      <c r="B9" s="8"/>
      <c r="C9" s="8" t="s">
        <v>80</v>
      </c>
      <c r="D9" s="8">
        <v>2000</v>
      </c>
      <c r="E9" s="8"/>
      <c r="F9" s="8"/>
      <c r="G9" s="8"/>
      <c r="H9" s="8"/>
      <c r="I9" s="8"/>
      <c r="J9" s="8">
        <v>1</v>
      </c>
      <c r="K9" s="8">
        <v>2000</v>
      </c>
    </row>
    <row r="10" spans="1:11" ht="22.5">
      <c r="A10" s="8" t="s">
        <v>81</v>
      </c>
      <c r="B10" s="8" t="s">
        <v>82</v>
      </c>
      <c r="C10" s="8" t="s">
        <v>83</v>
      </c>
      <c r="D10" s="8">
        <v>100</v>
      </c>
      <c r="E10" s="8"/>
      <c r="F10" s="8"/>
      <c r="G10" s="8"/>
      <c r="H10" s="8"/>
      <c r="I10" s="8"/>
      <c r="J10" s="8">
        <v>1000</v>
      </c>
      <c r="K10" s="8">
        <v>10000</v>
      </c>
    </row>
    <row r="11" spans="1:11" ht="33.75">
      <c r="A11" s="8" t="s">
        <v>84</v>
      </c>
      <c r="B11" s="8" t="s">
        <v>85</v>
      </c>
      <c r="C11" s="8"/>
      <c r="D11" s="8">
        <v>3333.33</v>
      </c>
      <c r="E11" s="8"/>
      <c r="F11" s="8"/>
      <c r="G11" s="8"/>
      <c r="H11" s="8"/>
      <c r="I11" s="8"/>
      <c r="J11" s="8">
        <v>6</v>
      </c>
      <c r="K11" s="8">
        <v>20000</v>
      </c>
    </row>
    <row r="12" spans="1:11" ht="22.5">
      <c r="A12" s="8" t="s">
        <v>86</v>
      </c>
      <c r="B12" s="8" t="s">
        <v>87</v>
      </c>
      <c r="C12" s="8" t="s">
        <v>83</v>
      </c>
      <c r="D12" s="8">
        <v>500</v>
      </c>
      <c r="E12" s="8"/>
      <c r="F12" s="8"/>
      <c r="G12" s="8"/>
      <c r="H12" s="8"/>
      <c r="I12" s="8"/>
      <c r="J12" s="8">
        <v>10</v>
      </c>
      <c r="K12" s="8">
        <v>5000</v>
      </c>
    </row>
    <row r="13" spans="1:11" ht="22.5">
      <c r="A13" s="8" t="s">
        <v>88</v>
      </c>
      <c r="B13" s="8" t="s">
        <v>89</v>
      </c>
      <c r="C13" s="8" t="s">
        <v>90</v>
      </c>
      <c r="D13" s="8">
        <v>15</v>
      </c>
      <c r="E13" s="8"/>
      <c r="F13" s="8"/>
      <c r="G13" s="8"/>
      <c r="H13" s="8"/>
      <c r="I13" s="8"/>
      <c r="J13" s="8">
        <v>667</v>
      </c>
      <c r="K13" s="8">
        <v>10000</v>
      </c>
    </row>
    <row r="14" spans="1:11" ht="12.75">
      <c r="A14" s="8" t="s">
        <v>91</v>
      </c>
      <c r="B14" s="8" t="s">
        <v>92</v>
      </c>
      <c r="C14" s="8" t="s">
        <v>93</v>
      </c>
      <c r="D14" s="8"/>
      <c r="E14" s="8"/>
      <c r="F14" s="8"/>
      <c r="G14" s="8"/>
      <c r="H14" s="8"/>
      <c r="I14" s="8"/>
      <c r="J14" s="8"/>
      <c r="K14" s="8">
        <v>5000</v>
      </c>
    </row>
    <row r="15" spans="1:11" ht="22.5">
      <c r="A15" s="8" t="s">
        <v>94</v>
      </c>
      <c r="B15" s="8" t="s">
        <v>95</v>
      </c>
      <c r="C15" s="8" t="s">
        <v>75</v>
      </c>
      <c r="D15" s="8">
        <v>3</v>
      </c>
      <c r="E15" s="8"/>
      <c r="F15" s="8"/>
      <c r="G15" s="8"/>
      <c r="H15" s="8"/>
      <c r="I15" s="8"/>
      <c r="J15" s="8">
        <v>4267</v>
      </c>
      <c r="K15" s="8">
        <v>12800</v>
      </c>
    </row>
    <row r="16" spans="1:11" ht="12.75">
      <c r="A16" s="8" t="s">
        <v>96</v>
      </c>
      <c r="B16" s="8" t="s">
        <v>97</v>
      </c>
      <c r="C16" s="8"/>
      <c r="D16" s="8">
        <v>1000</v>
      </c>
      <c r="E16" s="8"/>
      <c r="F16" s="8"/>
      <c r="G16" s="8"/>
      <c r="H16" s="8"/>
      <c r="I16" s="8"/>
      <c r="J16" s="8">
        <v>3</v>
      </c>
      <c r="K16" s="8">
        <v>3000</v>
      </c>
    </row>
    <row r="17" spans="1:11" ht="12.75">
      <c r="A17" s="8" t="s">
        <v>98</v>
      </c>
      <c r="B17" s="8" t="s">
        <v>99</v>
      </c>
      <c r="C17" s="8"/>
      <c r="D17" s="8"/>
      <c r="E17" s="8"/>
      <c r="F17" s="8"/>
      <c r="G17" s="8"/>
      <c r="H17" s="8"/>
      <c r="I17" s="8"/>
      <c r="J17" s="8"/>
      <c r="K17" s="8">
        <v>30000</v>
      </c>
    </row>
    <row r="18" spans="1:11" ht="12.75">
      <c r="A18" s="8" t="s">
        <v>100</v>
      </c>
      <c r="B18" s="8" t="s">
        <v>101</v>
      </c>
      <c r="C18" s="8"/>
      <c r="D18" s="8"/>
      <c r="E18" s="8"/>
      <c r="F18" s="8"/>
      <c r="G18" s="8"/>
      <c r="H18" s="8"/>
      <c r="I18" s="8"/>
      <c r="J18" s="8"/>
      <c r="K18" s="8">
        <v>2000</v>
      </c>
    </row>
    <row r="19" spans="1:11" ht="22.5">
      <c r="A19" s="8" t="s">
        <v>102</v>
      </c>
      <c r="B19" s="8" t="s">
        <v>103</v>
      </c>
      <c r="C19" s="8"/>
      <c r="D19" s="8"/>
      <c r="E19" s="8"/>
      <c r="F19" s="8"/>
      <c r="G19" s="8"/>
      <c r="H19" s="8"/>
      <c r="I19" s="8"/>
      <c r="J19" s="8"/>
      <c r="K19" s="8">
        <v>5000</v>
      </c>
    </row>
    <row r="20" spans="1:11" ht="12.75">
      <c r="A20" s="8" t="s">
        <v>104</v>
      </c>
      <c r="B20" s="8" t="s">
        <v>105</v>
      </c>
      <c r="C20" s="8">
        <v>250</v>
      </c>
      <c r="D20" s="8"/>
      <c r="E20" s="8"/>
      <c r="F20" s="8"/>
      <c r="G20" s="8"/>
      <c r="H20" s="8"/>
      <c r="I20" s="8"/>
      <c r="J20" s="8">
        <v>8</v>
      </c>
      <c r="K20" s="8">
        <v>4000</v>
      </c>
    </row>
    <row r="21" spans="1:11" ht="12.75">
      <c r="A21" s="8" t="s">
        <v>106</v>
      </c>
      <c r="B21" s="8" t="s">
        <v>107</v>
      </c>
      <c r="C21" s="8">
        <v>1000</v>
      </c>
      <c r="D21" s="8"/>
      <c r="E21" s="8"/>
      <c r="F21" s="8"/>
      <c r="G21" s="8"/>
      <c r="H21" s="8"/>
      <c r="I21" s="8"/>
      <c r="J21" s="8">
        <v>15</v>
      </c>
      <c r="K21" s="8">
        <v>15500</v>
      </c>
    </row>
    <row r="22" spans="1:12" ht="12.75">
      <c r="A22" s="5" t="s">
        <v>108</v>
      </c>
      <c r="B22" s="5"/>
      <c r="C22" s="5"/>
      <c r="D22" s="5"/>
      <c r="E22" s="5"/>
      <c r="F22" s="5"/>
      <c r="G22" s="5"/>
      <c r="H22" s="5"/>
      <c r="I22" s="5"/>
      <c r="J22" s="5"/>
      <c r="K22" s="5">
        <f>SUM(K4:K21)</f>
        <v>174600</v>
      </c>
      <c r="L22" s="9"/>
    </row>
    <row r="23" spans="1:12" ht="12.75">
      <c r="A23" s="5" t="s">
        <v>109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9"/>
    </row>
    <row r="24" spans="1:12" ht="24.75" customHeight="1">
      <c r="A24" s="10" t="s">
        <v>56</v>
      </c>
      <c r="B24" s="10" t="s">
        <v>57</v>
      </c>
      <c r="C24" s="10" t="s">
        <v>110</v>
      </c>
      <c r="D24" s="10" t="s">
        <v>111</v>
      </c>
      <c r="E24" s="10" t="s">
        <v>112</v>
      </c>
      <c r="F24" s="10" t="s">
        <v>61</v>
      </c>
      <c r="G24" s="10" t="s">
        <v>113</v>
      </c>
      <c r="H24" s="10" t="s">
        <v>114</v>
      </c>
      <c r="I24" s="10" t="s">
        <v>115</v>
      </c>
      <c r="J24" s="10" t="s">
        <v>116</v>
      </c>
      <c r="K24" s="10" t="s">
        <v>117</v>
      </c>
      <c r="L24" s="11" t="s">
        <v>118</v>
      </c>
    </row>
    <row r="25" spans="1:12" ht="12.75">
      <c r="A25" s="8" t="s">
        <v>119</v>
      </c>
      <c r="B25" s="8"/>
      <c r="C25" s="8"/>
      <c r="D25" s="12">
        <v>8167</v>
      </c>
      <c r="E25" s="12">
        <f>+D25*1.15</f>
        <v>9392.05</v>
      </c>
      <c r="F25" s="12">
        <f>+D25*0.15</f>
        <v>1225.05</v>
      </c>
      <c r="G25" s="12">
        <f>+D25*0.1</f>
        <v>816.7</v>
      </c>
      <c r="H25" s="12">
        <f>+D25*0.1</f>
        <v>816.7</v>
      </c>
      <c r="I25" s="12">
        <f>+D25+F25-G25-H25</f>
        <v>7758.649999999999</v>
      </c>
      <c r="J25" s="8">
        <v>6</v>
      </c>
      <c r="K25" s="12">
        <v>56350</v>
      </c>
      <c r="L25" s="13">
        <f>+G25+H25</f>
        <v>1633.4</v>
      </c>
    </row>
    <row r="26" spans="1:12" ht="12.75">
      <c r="A26" s="8" t="s">
        <v>120</v>
      </c>
      <c r="B26" s="8" t="s">
        <v>121</v>
      </c>
      <c r="C26" s="8"/>
      <c r="D26" s="12">
        <v>10435</v>
      </c>
      <c r="E26" s="12">
        <f>+D26*1.15</f>
        <v>12000.249999999998</v>
      </c>
      <c r="F26" s="12">
        <f>+D26*0.15</f>
        <v>1565.25</v>
      </c>
      <c r="G26" s="12">
        <f>+D26*0.1</f>
        <v>1043.5</v>
      </c>
      <c r="H26" s="12">
        <f>+D26*0.1</f>
        <v>1043.5</v>
      </c>
      <c r="I26" s="12">
        <f>+D26+F26-G26-H26</f>
        <v>9913.25</v>
      </c>
      <c r="J26" s="8">
        <v>3</v>
      </c>
      <c r="K26" s="12">
        <v>36000</v>
      </c>
      <c r="L26" s="13">
        <f>+G26+H26</f>
        <v>2087</v>
      </c>
    </row>
    <row r="27" spans="1:12" ht="12.75">
      <c r="A27" s="8" t="s">
        <v>122</v>
      </c>
      <c r="B27" s="8" t="s">
        <v>123</v>
      </c>
      <c r="C27" s="8"/>
      <c r="D27" s="12">
        <v>14000</v>
      </c>
      <c r="E27" s="12">
        <f>+D27*1.15</f>
        <v>16099.999999999998</v>
      </c>
      <c r="F27" s="12">
        <f>+D27*0.15</f>
        <v>2100</v>
      </c>
      <c r="G27" s="12">
        <f>+D27*0.1</f>
        <v>1400</v>
      </c>
      <c r="H27" s="12">
        <f>+D27*0.1</f>
        <v>1400</v>
      </c>
      <c r="I27" s="12">
        <f>+D27+F27-G27-H27</f>
        <v>13300</v>
      </c>
      <c r="J27" s="8">
        <v>2</v>
      </c>
      <c r="K27" s="12">
        <v>32200</v>
      </c>
      <c r="L27" s="13">
        <f>+G27+H27</f>
        <v>2800</v>
      </c>
    </row>
    <row r="28" spans="1:11" ht="12.75">
      <c r="A28" s="5" t="s">
        <v>108</v>
      </c>
      <c r="B28" s="5"/>
      <c r="C28" s="5"/>
      <c r="D28" s="5"/>
      <c r="E28" s="5"/>
      <c r="F28" s="5"/>
      <c r="G28" s="5"/>
      <c r="H28" s="5"/>
      <c r="I28" s="5"/>
      <c r="J28" s="5"/>
      <c r="K28" s="5">
        <f>SUM(K25:K27)</f>
        <v>124550</v>
      </c>
    </row>
    <row r="29" spans="1:11" ht="12.75">
      <c r="A29" s="14" t="s">
        <v>124</v>
      </c>
      <c r="B29" s="14"/>
      <c r="C29" s="14"/>
      <c r="D29" s="14"/>
      <c r="E29" s="14"/>
      <c r="F29" s="14"/>
      <c r="G29" s="14"/>
      <c r="H29" s="14"/>
      <c r="I29" s="14"/>
      <c r="J29" s="14"/>
      <c r="K29" s="14">
        <f>SUM(K28,K22)</f>
        <v>299150</v>
      </c>
    </row>
  </sheetData>
  <mergeCells count="1">
    <mergeCell ref="A1:K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F21" sqref="F21"/>
    </sheetView>
  </sheetViews>
  <sheetFormatPr defaultColWidth="11.421875" defaultRowHeight="12.75"/>
  <cols>
    <col min="1" max="1" width="9.28125" style="0" customWidth="1"/>
    <col min="2" max="2" width="10.140625" style="0" customWidth="1"/>
    <col min="3" max="3" width="38.8515625" style="0" customWidth="1"/>
    <col min="4" max="10" width="14.28125" style="39" customWidth="1"/>
    <col min="11" max="11" width="16.28125" style="39" customWidth="1"/>
    <col min="12" max="12" width="42.140625" style="40" customWidth="1"/>
    <col min="13" max="13" width="14.28125" style="0" bestFit="1" customWidth="1"/>
  </cols>
  <sheetData>
    <row r="1" spans="1:13" s="15" customFormat="1" ht="12.75">
      <c r="A1" s="134" t="s">
        <v>125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3" s="15" customFormat="1" ht="12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s="15" customFormat="1" ht="12.7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15" customFormat="1" ht="13.5" thickBo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s="18" customFormat="1" ht="13.5" thickBot="1">
      <c r="A5" s="16" t="s">
        <v>115</v>
      </c>
      <c r="B5" s="16" t="s">
        <v>126</v>
      </c>
      <c r="C5" s="16" t="s">
        <v>127</v>
      </c>
      <c r="D5" s="17" t="s">
        <v>115</v>
      </c>
      <c r="E5" s="17" t="s">
        <v>128</v>
      </c>
      <c r="F5" s="17" t="s">
        <v>61</v>
      </c>
      <c r="G5" s="17" t="s">
        <v>112</v>
      </c>
      <c r="H5" s="17" t="s">
        <v>129</v>
      </c>
      <c r="I5" s="17" t="s">
        <v>130</v>
      </c>
      <c r="J5" s="17" t="s">
        <v>131</v>
      </c>
      <c r="K5" s="17" t="s">
        <v>132</v>
      </c>
      <c r="L5" s="16" t="s">
        <v>133</v>
      </c>
      <c r="M5" s="16" t="s">
        <v>134</v>
      </c>
    </row>
    <row r="6" spans="1:13" s="21" customFormat="1" ht="13.5" thickBot="1">
      <c r="A6" s="136" t="s">
        <v>135</v>
      </c>
      <c r="B6" s="137"/>
      <c r="C6" s="138"/>
      <c r="D6" s="19"/>
      <c r="E6" s="19"/>
      <c r="F6" s="19"/>
      <c r="G6" s="19"/>
      <c r="H6" s="19"/>
      <c r="I6" s="19"/>
      <c r="J6" s="19"/>
      <c r="K6" s="19"/>
      <c r="L6" s="20"/>
      <c r="M6" s="20"/>
    </row>
    <row r="7" spans="1:13" s="21" customFormat="1" ht="13.5" thickBot="1">
      <c r="A7" s="22">
        <v>52</v>
      </c>
      <c r="B7" s="23">
        <v>39115</v>
      </c>
      <c r="C7" s="24" t="s">
        <v>136</v>
      </c>
      <c r="D7" s="25">
        <v>1200</v>
      </c>
      <c r="E7" s="26"/>
      <c r="F7" s="26">
        <v>180</v>
      </c>
      <c r="G7" s="26">
        <v>1020</v>
      </c>
      <c r="H7" s="26"/>
      <c r="I7" s="26"/>
      <c r="J7" s="26"/>
      <c r="K7" s="26">
        <v>1200</v>
      </c>
      <c r="L7" s="24" t="s">
        <v>137</v>
      </c>
      <c r="M7" s="22" t="s">
        <v>138</v>
      </c>
    </row>
    <row r="8" spans="1:13" s="21" customFormat="1" ht="13.5" thickBot="1">
      <c r="A8" s="22">
        <v>53</v>
      </c>
      <c r="B8" s="27"/>
      <c r="C8" s="22" t="s">
        <v>139</v>
      </c>
      <c r="D8" s="26"/>
      <c r="E8" s="26"/>
      <c r="F8" s="26"/>
      <c r="G8" s="26"/>
      <c r="H8" s="26"/>
      <c r="I8" s="26"/>
      <c r="J8" s="26"/>
      <c r="K8" s="26"/>
      <c r="L8" s="22"/>
      <c r="M8" s="22"/>
    </row>
    <row r="9" spans="1:13" s="21" customFormat="1" ht="13.5" thickBot="1">
      <c r="A9" s="136" t="s">
        <v>140</v>
      </c>
      <c r="B9" s="139"/>
      <c r="C9" s="140"/>
      <c r="D9" s="28">
        <v>1200</v>
      </c>
      <c r="E9" s="28"/>
      <c r="F9" s="28">
        <v>180</v>
      </c>
      <c r="G9" s="28">
        <v>1020</v>
      </c>
      <c r="H9" s="28"/>
      <c r="I9" s="28"/>
      <c r="J9" s="29"/>
      <c r="K9" s="28">
        <v>1200</v>
      </c>
      <c r="L9" s="28"/>
      <c r="M9" s="20"/>
    </row>
    <row r="10" spans="1:13" s="21" customFormat="1" ht="88.5" customHeight="1" thickBot="1">
      <c r="A10" s="22">
        <v>54</v>
      </c>
      <c r="B10" s="27">
        <v>39142</v>
      </c>
      <c r="C10" s="22" t="s">
        <v>141</v>
      </c>
      <c r="D10" s="30">
        <v>2474.16</v>
      </c>
      <c r="E10" s="22"/>
      <c r="F10" s="26">
        <v>371.12</v>
      </c>
      <c r="G10" s="26">
        <v>2103.03</v>
      </c>
      <c r="H10" s="26"/>
      <c r="I10" s="26"/>
      <c r="J10" s="26"/>
      <c r="K10" s="26">
        <v>2474.16</v>
      </c>
      <c r="L10" s="22" t="s">
        <v>142</v>
      </c>
      <c r="M10" s="31" t="s">
        <v>143</v>
      </c>
    </row>
    <row r="11" spans="1:13" s="21" customFormat="1" ht="16.5" thickBot="1">
      <c r="A11" s="22">
        <v>55</v>
      </c>
      <c r="B11" s="27">
        <v>39147</v>
      </c>
      <c r="C11" s="22" t="s">
        <v>144</v>
      </c>
      <c r="D11" s="30">
        <v>4000</v>
      </c>
      <c r="E11" s="26"/>
      <c r="F11" s="26">
        <v>600</v>
      </c>
      <c r="G11" s="30">
        <v>3400</v>
      </c>
      <c r="H11" s="26"/>
      <c r="I11" s="26"/>
      <c r="J11" s="26"/>
      <c r="K11" s="26">
        <v>4000</v>
      </c>
      <c r="L11" s="22" t="s">
        <v>145</v>
      </c>
      <c r="M11" s="22"/>
    </row>
    <row r="12" spans="1:13" s="21" customFormat="1" ht="16.5" thickBot="1">
      <c r="A12" s="32">
        <v>56</v>
      </c>
      <c r="B12" s="33">
        <v>39147</v>
      </c>
      <c r="C12" s="32" t="s">
        <v>146</v>
      </c>
      <c r="D12" s="34">
        <v>5000</v>
      </c>
      <c r="E12" s="35">
        <v>5263.2</v>
      </c>
      <c r="F12" s="35">
        <v>789.48</v>
      </c>
      <c r="G12" s="35">
        <v>6052.68</v>
      </c>
      <c r="H12" s="35">
        <v>526.32</v>
      </c>
      <c r="I12" s="35">
        <v>526.32</v>
      </c>
      <c r="J12" s="35"/>
      <c r="K12" s="35">
        <v>5000</v>
      </c>
      <c r="L12" s="32" t="s">
        <v>147</v>
      </c>
      <c r="M12" s="35">
        <v>11</v>
      </c>
    </row>
    <row r="13" spans="1:13" s="21" customFormat="1" ht="16.5" thickBot="1">
      <c r="A13" s="32">
        <v>57</v>
      </c>
      <c r="B13" s="33">
        <v>39147</v>
      </c>
      <c r="C13" s="32" t="s">
        <v>148</v>
      </c>
      <c r="D13" s="36">
        <v>1000</v>
      </c>
      <c r="E13" s="35"/>
      <c r="F13" s="35"/>
      <c r="G13" s="35"/>
      <c r="H13" s="35"/>
      <c r="I13" s="35"/>
      <c r="J13" s="35"/>
      <c r="K13" s="35">
        <v>1000</v>
      </c>
      <c r="L13" s="22" t="s">
        <v>149</v>
      </c>
      <c r="M13" s="22"/>
    </row>
    <row r="14" spans="1:13" s="21" customFormat="1" ht="16.5" thickBot="1">
      <c r="A14" s="32">
        <v>58</v>
      </c>
      <c r="B14" s="33">
        <v>39147</v>
      </c>
      <c r="C14" s="32" t="s">
        <v>144</v>
      </c>
      <c r="D14" s="36">
        <v>5000</v>
      </c>
      <c r="E14" s="35"/>
      <c r="F14" s="35">
        <v>750</v>
      </c>
      <c r="G14" s="35">
        <v>4250</v>
      </c>
      <c r="H14" s="35"/>
      <c r="I14" s="35"/>
      <c r="J14" s="35"/>
      <c r="K14" s="35">
        <v>5000</v>
      </c>
      <c r="L14" s="22" t="s">
        <v>145</v>
      </c>
      <c r="M14" s="37"/>
    </row>
    <row r="15" spans="1:13" s="21" customFormat="1" ht="16.5" thickBot="1">
      <c r="A15" s="22">
        <v>59</v>
      </c>
      <c r="B15" s="33">
        <v>39147</v>
      </c>
      <c r="C15" s="22" t="s">
        <v>146</v>
      </c>
      <c r="D15" s="30">
        <v>1819</v>
      </c>
      <c r="E15" s="26"/>
      <c r="F15" s="26">
        <v>272.85</v>
      </c>
      <c r="G15" s="26">
        <v>1546.15</v>
      </c>
      <c r="H15" s="26"/>
      <c r="I15" s="26"/>
      <c r="J15" s="26"/>
      <c r="K15" s="26">
        <v>1819</v>
      </c>
      <c r="L15" s="22" t="s">
        <v>150</v>
      </c>
      <c r="M15" s="22"/>
    </row>
    <row r="16" spans="1:13" s="21" customFormat="1" ht="16.5" thickBot="1">
      <c r="A16" s="22">
        <v>60</v>
      </c>
      <c r="B16" s="27">
        <v>39156</v>
      </c>
      <c r="C16" s="22" t="s">
        <v>144</v>
      </c>
      <c r="D16" s="30">
        <v>860</v>
      </c>
      <c r="E16" s="26"/>
      <c r="F16" s="26">
        <v>129</v>
      </c>
      <c r="G16" s="26">
        <v>731</v>
      </c>
      <c r="H16" s="26"/>
      <c r="I16" s="26"/>
      <c r="J16" s="26"/>
      <c r="K16" s="26">
        <v>860</v>
      </c>
      <c r="L16" s="22" t="s">
        <v>145</v>
      </c>
      <c r="M16" s="22"/>
    </row>
    <row r="17" spans="1:13" s="21" customFormat="1" ht="16.5" thickBot="1">
      <c r="A17" s="22">
        <v>61</v>
      </c>
      <c r="B17" s="27">
        <v>39163</v>
      </c>
      <c r="C17" s="22" t="s">
        <v>146</v>
      </c>
      <c r="D17" s="30">
        <v>1748.99</v>
      </c>
      <c r="F17" s="26">
        <v>262.34</v>
      </c>
      <c r="G17" s="26">
        <v>1486.64</v>
      </c>
      <c r="H17" s="26"/>
      <c r="I17" s="26"/>
      <c r="J17" s="26"/>
      <c r="K17" s="26">
        <v>1748.99</v>
      </c>
      <c r="L17" s="22" t="s">
        <v>151</v>
      </c>
      <c r="M17" s="22"/>
    </row>
    <row r="18" spans="1:13" s="21" customFormat="1" ht="16.5" thickBot="1">
      <c r="A18" s="136" t="s">
        <v>152</v>
      </c>
      <c r="B18" s="137"/>
      <c r="C18" s="138"/>
      <c r="D18" s="38">
        <f aca="true" t="shared" si="0" ref="D18:I18">SUM(D10:D17)</f>
        <v>21902.15</v>
      </c>
      <c r="E18" s="29">
        <f t="shared" si="0"/>
        <v>5263.2</v>
      </c>
      <c r="F18" s="29">
        <f t="shared" si="0"/>
        <v>3174.79</v>
      </c>
      <c r="G18" s="29">
        <f t="shared" si="0"/>
        <v>19569.5</v>
      </c>
      <c r="H18" s="29">
        <f t="shared" si="0"/>
        <v>526.32</v>
      </c>
      <c r="I18" s="29">
        <f t="shared" si="0"/>
        <v>526.32</v>
      </c>
      <c r="J18" s="29"/>
      <c r="K18" s="29">
        <f>SUM(K10:K17)</f>
        <v>21902.15</v>
      </c>
      <c r="L18" s="28"/>
      <c r="M18" s="28"/>
    </row>
  </sheetData>
  <mergeCells count="4">
    <mergeCell ref="A1:M4"/>
    <mergeCell ref="A6:C6"/>
    <mergeCell ref="A9:C9"/>
    <mergeCell ref="A18:C18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8"/>
  <sheetViews>
    <sheetView workbookViewId="0" topLeftCell="A1">
      <selection activeCell="B74" sqref="B74"/>
    </sheetView>
  </sheetViews>
  <sheetFormatPr defaultColWidth="11.421875" defaultRowHeight="12.75"/>
  <cols>
    <col min="1" max="1" width="50.8515625" style="0" customWidth="1"/>
    <col min="2" max="2" width="34.00390625" style="0" customWidth="1"/>
    <col min="3" max="3" width="14.57421875" style="0" customWidth="1"/>
  </cols>
  <sheetData>
    <row r="1" spans="1:3" ht="21" customHeight="1">
      <c r="A1" s="124" t="s">
        <v>204</v>
      </c>
      <c r="B1" s="125"/>
      <c r="C1" s="126"/>
    </row>
    <row r="2" spans="1:3" ht="39" customHeight="1" thickBot="1">
      <c r="A2" s="141" t="s">
        <v>208</v>
      </c>
      <c r="B2" s="141"/>
      <c r="C2" s="142"/>
    </row>
    <row r="3" spans="1:3" ht="19.5" customHeight="1" thickBot="1">
      <c r="A3" s="119" t="s">
        <v>154</v>
      </c>
      <c r="B3" s="67" t="s">
        <v>167</v>
      </c>
      <c r="C3" s="50" t="s">
        <v>155</v>
      </c>
    </row>
    <row r="4" spans="1:3" ht="17.25" thickBot="1">
      <c r="A4" s="90" t="s">
        <v>1</v>
      </c>
      <c r="B4" s="41"/>
      <c r="C4" s="49"/>
    </row>
    <row r="5" spans="1:4" ht="18.75" customHeight="1" thickBot="1">
      <c r="A5" s="91" t="s">
        <v>2</v>
      </c>
      <c r="B5" s="56"/>
      <c r="C5" s="61">
        <f>B6+B11</f>
        <v>0</v>
      </c>
      <c r="D5" s="62"/>
    </row>
    <row r="6" spans="1:4" ht="18.75" customHeight="1" thickBot="1">
      <c r="A6" s="92" t="s">
        <v>3</v>
      </c>
      <c r="B6" s="43"/>
      <c r="C6" s="58">
        <f>B7+B8+B9+B10</f>
        <v>0</v>
      </c>
      <c r="D6" s="120"/>
    </row>
    <row r="7" spans="1:3" ht="15" thickBot="1">
      <c r="A7" s="93" t="s">
        <v>153</v>
      </c>
      <c r="B7" s="44"/>
      <c r="C7" s="52"/>
    </row>
    <row r="8" spans="1:3" ht="15" thickBot="1">
      <c r="A8" s="93" t="s">
        <v>156</v>
      </c>
      <c r="B8" s="44"/>
      <c r="C8" s="52"/>
    </row>
    <row r="9" spans="1:3" ht="15" thickBot="1">
      <c r="A9" s="93" t="s">
        <v>157</v>
      </c>
      <c r="B9" s="44"/>
      <c r="C9" s="52"/>
    </row>
    <row r="10" spans="1:6" ht="15" thickBot="1">
      <c r="A10" s="93" t="s">
        <v>158</v>
      </c>
      <c r="B10" s="44"/>
      <c r="C10" s="52"/>
      <c r="E10" s="40"/>
      <c r="F10" s="40"/>
    </row>
    <row r="11" spans="1:3" ht="18.75" customHeight="1" thickBot="1">
      <c r="A11" s="92" t="s">
        <v>4</v>
      </c>
      <c r="B11" s="45"/>
      <c r="C11" s="57">
        <f>B12+B13+B14+B15</f>
        <v>0</v>
      </c>
    </row>
    <row r="12" spans="1:3" ht="15" thickBot="1">
      <c r="A12" s="93" t="s">
        <v>159</v>
      </c>
      <c r="B12" s="44"/>
      <c r="C12" s="55"/>
    </row>
    <row r="13" spans="1:3" ht="15" thickBot="1">
      <c r="A13" s="93" t="s">
        <v>160</v>
      </c>
      <c r="B13" s="44"/>
      <c r="C13" s="55"/>
    </row>
    <row r="14" spans="1:3" ht="15" thickBot="1">
      <c r="A14" s="93" t="s">
        <v>161</v>
      </c>
      <c r="B14" s="44"/>
      <c r="C14" s="52"/>
    </row>
    <row r="15" spans="1:3" ht="15" thickBot="1">
      <c r="A15" s="93" t="s">
        <v>162</v>
      </c>
      <c r="B15" s="44"/>
      <c r="C15" s="60"/>
    </row>
    <row r="16" spans="1:3" ht="18.75" customHeight="1" thickBot="1">
      <c r="A16" s="91" t="s">
        <v>5</v>
      </c>
      <c r="B16" s="56"/>
      <c r="C16" s="59">
        <f>B17+B21</f>
        <v>0</v>
      </c>
    </row>
    <row r="17" spans="1:3" ht="18.75" customHeight="1" thickBot="1">
      <c r="A17" s="92" t="s">
        <v>6</v>
      </c>
      <c r="B17" s="45"/>
      <c r="C17" s="57">
        <f>B18+B19+B20</f>
        <v>0</v>
      </c>
    </row>
    <row r="18" spans="1:3" ht="15" customHeight="1" thickBot="1">
      <c r="A18" s="93" t="s">
        <v>7</v>
      </c>
      <c r="B18" s="44"/>
      <c r="C18" s="55"/>
    </row>
    <row r="19" spans="1:3" ht="15" customHeight="1" thickBot="1">
      <c r="A19" s="93" t="s">
        <v>8</v>
      </c>
      <c r="B19" s="44"/>
      <c r="C19" s="49"/>
    </row>
    <row r="20" spans="1:3" ht="15" customHeight="1" thickBot="1">
      <c r="A20" s="93" t="s">
        <v>9</v>
      </c>
      <c r="B20" s="44"/>
      <c r="C20" s="55"/>
    </row>
    <row r="21" spans="1:3" ht="18.75" customHeight="1" thickBot="1">
      <c r="A21" s="92" t="s">
        <v>10</v>
      </c>
      <c r="B21" s="43"/>
      <c r="C21" s="53">
        <f>B22+B23+B24+B25</f>
        <v>0</v>
      </c>
    </row>
    <row r="22" spans="1:3" ht="15" thickBot="1">
      <c r="A22" s="93" t="s">
        <v>163</v>
      </c>
      <c r="B22" s="46"/>
      <c r="C22" s="55"/>
    </row>
    <row r="23" spans="1:3" ht="15" thickBot="1">
      <c r="A23" s="93" t="s">
        <v>164</v>
      </c>
      <c r="B23" s="46"/>
      <c r="C23" s="55"/>
    </row>
    <row r="24" spans="1:3" ht="15" thickBot="1">
      <c r="A24" s="93" t="s">
        <v>165</v>
      </c>
      <c r="B24" s="46"/>
      <c r="C24" s="55"/>
    </row>
    <row r="25" spans="1:3" ht="15" thickBot="1">
      <c r="A25" s="93" t="s">
        <v>166</v>
      </c>
      <c r="B25" s="46"/>
      <c r="C25" s="55"/>
    </row>
    <row r="26" spans="1:3" ht="18.75" customHeight="1" thickBot="1">
      <c r="A26" s="90" t="s">
        <v>11</v>
      </c>
      <c r="B26" s="41"/>
      <c r="C26" s="55"/>
    </row>
    <row r="27" spans="1:3" ht="18.75" customHeight="1" thickBot="1">
      <c r="A27" s="94" t="s">
        <v>12</v>
      </c>
      <c r="B27" s="42" t="s">
        <v>171</v>
      </c>
      <c r="C27" s="55"/>
    </row>
    <row r="28" spans="1:3" ht="15.75" customHeight="1" thickBot="1">
      <c r="A28" s="95" t="s">
        <v>14</v>
      </c>
      <c r="B28" s="47" t="s">
        <v>168</v>
      </c>
      <c r="C28" s="54"/>
    </row>
    <row r="29" spans="1:3" ht="15" customHeight="1" thickBot="1">
      <c r="A29" s="96" t="s">
        <v>15</v>
      </c>
      <c r="B29" s="47" t="s">
        <v>169</v>
      </c>
      <c r="C29" s="51"/>
    </row>
    <row r="30" spans="1:3" ht="15" customHeight="1" thickBot="1">
      <c r="A30" s="96" t="s">
        <v>16</v>
      </c>
      <c r="B30" s="47" t="s">
        <v>170</v>
      </c>
      <c r="C30" s="53"/>
    </row>
    <row r="31" spans="1:3" ht="15" customHeight="1" thickBot="1">
      <c r="A31" s="96" t="s">
        <v>17</v>
      </c>
      <c r="B31" s="47" t="s">
        <v>169</v>
      </c>
      <c r="C31" s="53"/>
    </row>
    <row r="32" spans="1:3" ht="15" customHeight="1" thickBot="1">
      <c r="A32" s="96" t="s">
        <v>18</v>
      </c>
      <c r="B32" s="47" t="s">
        <v>169</v>
      </c>
      <c r="C32" s="53"/>
    </row>
    <row r="33" spans="1:3" ht="18.75" customHeight="1" thickBot="1">
      <c r="A33" s="97" t="s">
        <v>19</v>
      </c>
      <c r="B33" s="66" t="s">
        <v>171</v>
      </c>
      <c r="C33" s="55"/>
    </row>
    <row r="34" spans="1:3" ht="15" customHeight="1" thickBot="1">
      <c r="A34" s="96" t="s">
        <v>21</v>
      </c>
      <c r="B34" s="47" t="s">
        <v>168</v>
      </c>
      <c r="C34" s="53"/>
    </row>
    <row r="35" spans="1:3" ht="15" customHeight="1" thickBot="1">
      <c r="A35" s="96" t="s">
        <v>22</v>
      </c>
      <c r="B35" s="47" t="s">
        <v>169</v>
      </c>
      <c r="C35" s="51"/>
    </row>
    <row r="36" spans="1:3" ht="15" customHeight="1" thickBot="1">
      <c r="A36" s="96" t="s">
        <v>23</v>
      </c>
      <c r="B36" s="47" t="s">
        <v>172</v>
      </c>
      <c r="C36" s="53"/>
    </row>
    <row r="37" spans="1:3" ht="15" customHeight="1" thickBot="1">
      <c r="A37" s="96" t="s">
        <v>24</v>
      </c>
      <c r="B37" s="47" t="s">
        <v>169</v>
      </c>
      <c r="C37" s="53"/>
    </row>
    <row r="38" spans="1:3" ht="15" customHeight="1" thickBot="1">
      <c r="A38" s="96" t="s">
        <v>25</v>
      </c>
      <c r="B38" s="47" t="s">
        <v>169</v>
      </c>
      <c r="C38" s="53"/>
    </row>
    <row r="39" spans="1:3" ht="18.75" customHeight="1" thickBot="1">
      <c r="A39" s="97" t="s">
        <v>26</v>
      </c>
      <c r="B39" s="66" t="s">
        <v>171</v>
      </c>
      <c r="C39" s="49"/>
    </row>
    <row r="40" spans="1:3" ht="15" customHeight="1" thickBot="1">
      <c r="A40" s="96" t="s">
        <v>28</v>
      </c>
      <c r="B40" s="47" t="s">
        <v>168</v>
      </c>
      <c r="C40" s="53"/>
    </row>
    <row r="41" spans="1:3" ht="15" customHeight="1" thickBot="1">
      <c r="A41" s="96" t="s">
        <v>29</v>
      </c>
      <c r="B41" s="47" t="s">
        <v>169</v>
      </c>
      <c r="C41" s="53"/>
    </row>
    <row r="42" spans="1:3" ht="15" customHeight="1" thickBot="1">
      <c r="A42" s="96" t="s">
        <v>30</v>
      </c>
      <c r="B42" s="47" t="s">
        <v>172</v>
      </c>
      <c r="C42" s="51"/>
    </row>
    <row r="43" spans="1:3" ht="15" customHeight="1" thickBot="1">
      <c r="A43" s="96" t="s">
        <v>31</v>
      </c>
      <c r="B43" s="47" t="s">
        <v>169</v>
      </c>
      <c r="C43" s="53"/>
    </row>
    <row r="44" spans="1:3" ht="15" customHeight="1" thickBot="1">
      <c r="A44" s="98" t="s">
        <v>32</v>
      </c>
      <c r="B44" s="64" t="s">
        <v>169</v>
      </c>
      <c r="C44" s="51"/>
    </row>
    <row r="45" spans="1:3" ht="18.75" customHeight="1" thickBot="1">
      <c r="A45" s="91" t="s">
        <v>33</v>
      </c>
      <c r="B45" s="42" t="s">
        <v>34</v>
      </c>
      <c r="C45" s="53"/>
    </row>
    <row r="46" spans="1:3" ht="15" customHeight="1" thickBot="1">
      <c r="A46" s="96" t="s">
        <v>35</v>
      </c>
      <c r="B46" s="47" t="s">
        <v>168</v>
      </c>
      <c r="C46" s="53"/>
    </row>
    <row r="47" spans="1:3" ht="15" customHeight="1" thickBot="1">
      <c r="A47" s="96" t="s">
        <v>36</v>
      </c>
      <c r="B47" s="47" t="s">
        <v>173</v>
      </c>
      <c r="C47" s="53"/>
    </row>
    <row r="48" spans="1:3" ht="15" customHeight="1" thickBot="1">
      <c r="A48" s="96" t="s">
        <v>37</v>
      </c>
      <c r="B48" s="47" t="s">
        <v>172</v>
      </c>
      <c r="C48" s="53"/>
    </row>
    <row r="49" spans="1:3" ht="15.75" customHeight="1" thickBot="1">
      <c r="A49" s="96" t="s">
        <v>38</v>
      </c>
      <c r="B49" s="47" t="s">
        <v>169</v>
      </c>
      <c r="C49" s="53"/>
    </row>
    <row r="50" spans="1:3" ht="15" customHeight="1" thickBot="1">
      <c r="A50" s="98" t="s">
        <v>39</v>
      </c>
      <c r="B50" s="47" t="s">
        <v>169</v>
      </c>
      <c r="C50" s="53"/>
    </row>
    <row r="51" spans="1:3" ht="69" customHeight="1" thickBot="1">
      <c r="A51" s="90" t="s">
        <v>40</v>
      </c>
      <c r="B51" s="63" t="s">
        <v>41</v>
      </c>
      <c r="C51" s="54"/>
    </row>
    <row r="52" spans="1:3" ht="15">
      <c r="A52" s="130" t="s">
        <v>42</v>
      </c>
      <c r="B52" s="48" t="s">
        <v>174</v>
      </c>
      <c r="C52" s="51"/>
    </row>
    <row r="53" spans="1:3" ht="15">
      <c r="A53" s="131"/>
      <c r="B53" s="48" t="s">
        <v>175</v>
      </c>
      <c r="C53" s="49"/>
    </row>
    <row r="54" spans="1:3" ht="15.75" thickBot="1">
      <c r="A54" s="132"/>
      <c r="B54" s="42" t="s">
        <v>176</v>
      </c>
      <c r="C54" s="49"/>
    </row>
    <row r="55" spans="1:3" ht="15">
      <c r="A55" s="127" t="s">
        <v>45</v>
      </c>
      <c r="B55" s="48" t="s">
        <v>174</v>
      </c>
      <c r="C55" s="68"/>
    </row>
    <row r="56" spans="1:3" ht="15">
      <c r="A56" s="128"/>
      <c r="B56" s="48" t="s">
        <v>175</v>
      </c>
      <c r="C56" s="49"/>
    </row>
    <row r="57" spans="1:3" ht="15.75" thickBot="1">
      <c r="A57" s="129"/>
      <c r="B57" s="42" t="s">
        <v>176</v>
      </c>
      <c r="C57" s="52"/>
    </row>
    <row r="58" spans="1:3" ht="15">
      <c r="A58" s="127" t="s">
        <v>47</v>
      </c>
      <c r="B58" s="48" t="s">
        <v>174</v>
      </c>
      <c r="C58" s="51"/>
    </row>
    <row r="59" spans="1:3" ht="15">
      <c r="A59" s="128"/>
      <c r="B59" s="48" t="s">
        <v>175</v>
      </c>
      <c r="C59" s="49"/>
    </row>
    <row r="60" spans="1:3" ht="15.75" thickBot="1">
      <c r="A60" s="129"/>
      <c r="B60" s="42" t="s">
        <v>176</v>
      </c>
      <c r="C60" s="52"/>
    </row>
    <row r="61" spans="1:3" ht="15">
      <c r="A61" s="127" t="s">
        <v>49</v>
      </c>
      <c r="B61" s="48" t="s">
        <v>174</v>
      </c>
      <c r="C61" s="51"/>
    </row>
    <row r="62" spans="1:3" ht="15">
      <c r="A62" s="128"/>
      <c r="B62" s="48" t="s">
        <v>175</v>
      </c>
      <c r="C62" s="49"/>
    </row>
    <row r="63" spans="1:3" ht="15.75" thickBot="1">
      <c r="A63" s="129"/>
      <c r="B63" s="42" t="s">
        <v>176</v>
      </c>
      <c r="C63" s="52"/>
    </row>
    <row r="64" spans="1:3" ht="15">
      <c r="A64" s="127" t="s">
        <v>51</v>
      </c>
      <c r="B64" s="48" t="s">
        <v>174</v>
      </c>
      <c r="C64" s="51"/>
    </row>
    <row r="65" spans="1:3" ht="15">
      <c r="A65" s="128"/>
      <c r="B65" s="48" t="s">
        <v>175</v>
      </c>
      <c r="C65" s="49"/>
    </row>
    <row r="66" spans="1:3" ht="15.75" thickBot="1">
      <c r="A66" s="129"/>
      <c r="B66" s="42" t="s">
        <v>176</v>
      </c>
      <c r="C66" s="52"/>
    </row>
    <row r="68" ht="12.75">
      <c r="A68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 t="s">
        <v>53</v>
      </c>
    </row>
    <row r="95" ht="12.75">
      <c r="A95" s="3" t="s">
        <v>53</v>
      </c>
    </row>
    <row r="96" ht="12.75">
      <c r="A96" s="3" t="s">
        <v>53</v>
      </c>
    </row>
    <row r="97" ht="12.75">
      <c r="A97" s="3" t="s">
        <v>53</v>
      </c>
    </row>
    <row r="98" ht="12.75">
      <c r="A98" s="3" t="s">
        <v>53</v>
      </c>
    </row>
  </sheetData>
  <mergeCells count="7">
    <mergeCell ref="A64:A66"/>
    <mergeCell ref="A2:C2"/>
    <mergeCell ref="A1:C1"/>
    <mergeCell ref="A52:A54"/>
    <mergeCell ref="A55:A57"/>
    <mergeCell ref="A58:A60"/>
    <mergeCell ref="A61:A63"/>
  </mergeCells>
  <printOptions/>
  <pageMargins left="0.75" right="0.75" top="1" bottom="1" header="0" footer="0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B1">
      <selection activeCell="L14" sqref="L14"/>
    </sheetView>
  </sheetViews>
  <sheetFormatPr defaultColWidth="11.421875" defaultRowHeight="12.75"/>
  <cols>
    <col min="1" max="1" width="31.7109375" style="0" customWidth="1"/>
    <col min="2" max="2" width="24.28125" style="0" customWidth="1"/>
    <col min="3" max="3" width="7.28125" style="0" customWidth="1"/>
    <col min="4" max="4" width="9.140625" style="0" customWidth="1"/>
    <col min="5" max="5" width="9.57421875" style="0" customWidth="1"/>
    <col min="6" max="6" width="7.8515625" style="0" customWidth="1"/>
    <col min="7" max="7" width="8.57421875" style="0" customWidth="1"/>
    <col min="8" max="8" width="7.421875" style="0" customWidth="1"/>
    <col min="9" max="9" width="8.28125" style="0" customWidth="1"/>
    <col min="10" max="10" width="6.7109375" style="0" customWidth="1"/>
  </cols>
  <sheetData>
    <row r="1" spans="1:11" ht="27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2.75">
      <c r="A2" s="5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3.5" customHeight="1">
      <c r="A3" s="7" t="s">
        <v>56</v>
      </c>
      <c r="B3" s="7" t="s">
        <v>57</v>
      </c>
      <c r="C3" s="7" t="s">
        <v>58</v>
      </c>
      <c r="D3" s="7" t="s">
        <v>59</v>
      </c>
      <c r="E3" s="7" t="s">
        <v>60</v>
      </c>
      <c r="F3" s="7"/>
      <c r="G3" s="7" t="s">
        <v>61</v>
      </c>
      <c r="H3" s="7"/>
      <c r="I3" s="7" t="s">
        <v>62</v>
      </c>
      <c r="J3" s="7" t="s">
        <v>63</v>
      </c>
      <c r="K3" s="7" t="s">
        <v>64</v>
      </c>
    </row>
    <row r="4" spans="1:1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2" ht="12.75">
      <c r="A22" s="5" t="s">
        <v>108</v>
      </c>
      <c r="B22" s="5"/>
      <c r="C22" s="5"/>
      <c r="D22" s="5"/>
      <c r="E22" s="5"/>
      <c r="F22" s="5"/>
      <c r="G22" s="5"/>
      <c r="H22" s="5"/>
      <c r="I22" s="5"/>
      <c r="J22" s="5"/>
      <c r="K22" s="5">
        <f>SUM(K4:K21)</f>
        <v>0</v>
      </c>
      <c r="L22" s="9"/>
    </row>
    <row r="23" spans="1:12" ht="12.75">
      <c r="A23" s="5" t="s">
        <v>109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9"/>
    </row>
    <row r="24" spans="1:12" ht="24.75" customHeight="1">
      <c r="A24" s="10" t="s">
        <v>56</v>
      </c>
      <c r="B24" s="10" t="s">
        <v>57</v>
      </c>
      <c r="C24" s="10" t="s">
        <v>110</v>
      </c>
      <c r="D24" s="10" t="s">
        <v>111</v>
      </c>
      <c r="E24" s="10" t="s">
        <v>112</v>
      </c>
      <c r="F24" s="10" t="s">
        <v>61</v>
      </c>
      <c r="G24" s="10" t="s">
        <v>113</v>
      </c>
      <c r="H24" s="10" t="s">
        <v>114</v>
      </c>
      <c r="I24" s="10" t="s">
        <v>115</v>
      </c>
      <c r="J24" s="10" t="s">
        <v>116</v>
      </c>
      <c r="K24" s="10" t="s">
        <v>117</v>
      </c>
      <c r="L24" s="11" t="s">
        <v>203</v>
      </c>
    </row>
    <row r="25" spans="1:12" ht="12.75">
      <c r="A25" s="8"/>
      <c r="B25" s="8"/>
      <c r="C25" s="8"/>
      <c r="D25" s="12"/>
      <c r="E25" s="12">
        <f>+D25*1.15</f>
        <v>0</v>
      </c>
      <c r="F25" s="12">
        <f>+D25*0.15</f>
        <v>0</v>
      </c>
      <c r="G25" s="12">
        <f>+D25*0.15</f>
        <v>0</v>
      </c>
      <c r="H25" s="12">
        <f>+D25*0.1</f>
        <v>0</v>
      </c>
      <c r="I25" s="12">
        <f>+D25+F25-G25-H25</f>
        <v>0</v>
      </c>
      <c r="J25" s="8"/>
      <c r="K25" s="12"/>
      <c r="L25" s="13">
        <f>+G25+H25</f>
        <v>0</v>
      </c>
    </row>
    <row r="26" spans="1:12" ht="12.75">
      <c r="A26" s="8"/>
      <c r="B26" s="8"/>
      <c r="C26" s="8"/>
      <c r="D26" s="12"/>
      <c r="E26" s="12">
        <f>+D26*1.15</f>
        <v>0</v>
      </c>
      <c r="F26" s="12">
        <f>+D26*0.15</f>
        <v>0</v>
      </c>
      <c r="G26" s="12">
        <f>+D26*0.15</f>
        <v>0</v>
      </c>
      <c r="H26" s="12">
        <f>+D26*0.1</f>
        <v>0</v>
      </c>
      <c r="I26" s="12">
        <f>+D26+F26-G26-H26</f>
        <v>0</v>
      </c>
      <c r="J26" s="8"/>
      <c r="K26" s="12"/>
      <c r="L26" s="13">
        <f>+G26+H26</f>
        <v>0</v>
      </c>
    </row>
    <row r="27" spans="1:12" ht="12.75">
      <c r="A27" s="8"/>
      <c r="B27" s="8"/>
      <c r="C27" s="8"/>
      <c r="D27" s="12"/>
      <c r="E27" s="12">
        <f>+D27*1.15</f>
        <v>0</v>
      </c>
      <c r="F27" s="12">
        <f>+D27*0.15</f>
        <v>0</v>
      </c>
      <c r="G27" s="12">
        <f>+D27*0.15</f>
        <v>0</v>
      </c>
      <c r="H27" s="12">
        <f>+D27*0.1</f>
        <v>0</v>
      </c>
      <c r="I27" s="12">
        <f>+D27+F27-G27-H27</f>
        <v>0</v>
      </c>
      <c r="J27" s="8"/>
      <c r="K27" s="12"/>
      <c r="L27" s="13">
        <f>+G27+H27</f>
        <v>0</v>
      </c>
    </row>
    <row r="28" spans="1:11" ht="12.75">
      <c r="A28" s="5" t="s">
        <v>108</v>
      </c>
      <c r="B28" s="5"/>
      <c r="C28" s="5"/>
      <c r="D28" s="5"/>
      <c r="E28" s="5"/>
      <c r="F28" s="5"/>
      <c r="G28" s="5"/>
      <c r="H28" s="5"/>
      <c r="I28" s="5"/>
      <c r="J28" s="5"/>
      <c r="K28" s="5">
        <f>SUM(K25:K27)</f>
        <v>0</v>
      </c>
    </row>
    <row r="29" spans="1:11" ht="12.75">
      <c r="A29" s="14" t="s">
        <v>124</v>
      </c>
      <c r="B29" s="14"/>
      <c r="C29" s="14"/>
      <c r="D29" s="14"/>
      <c r="E29" s="14"/>
      <c r="F29" s="14"/>
      <c r="G29" s="14"/>
      <c r="H29" s="14"/>
      <c r="I29" s="14"/>
      <c r="J29" s="14"/>
      <c r="K29" s="14">
        <f>SUM(K28,K22)</f>
        <v>0</v>
      </c>
    </row>
  </sheetData>
  <mergeCells count="1">
    <mergeCell ref="A1:K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9" sqref="A9:C9"/>
    </sheetView>
  </sheetViews>
  <sheetFormatPr defaultColWidth="11.421875" defaultRowHeight="12.75"/>
  <cols>
    <col min="1" max="1" width="9.28125" style="0" customWidth="1"/>
    <col min="2" max="2" width="10.140625" style="0" customWidth="1"/>
    <col min="3" max="3" width="38.8515625" style="0" customWidth="1"/>
    <col min="4" max="10" width="14.28125" style="39" customWidth="1"/>
    <col min="11" max="11" width="16.28125" style="39" customWidth="1"/>
    <col min="12" max="12" width="42.140625" style="40" customWidth="1"/>
    <col min="13" max="13" width="14.28125" style="0" bestFit="1" customWidth="1"/>
  </cols>
  <sheetData>
    <row r="1" spans="1:13" s="15" customFormat="1" ht="12.75">
      <c r="A1" s="134" t="s">
        <v>177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3" s="15" customFormat="1" ht="12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s="15" customFormat="1" ht="12.7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15" customFormat="1" ht="13.5" thickBo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s="18" customFormat="1" ht="13.5" thickBot="1">
      <c r="A5" s="16" t="s">
        <v>115</v>
      </c>
      <c r="B5" s="16" t="s">
        <v>126</v>
      </c>
      <c r="C5" s="16" t="s">
        <v>127</v>
      </c>
      <c r="D5" s="17" t="s">
        <v>115</v>
      </c>
      <c r="E5" s="17" t="s">
        <v>128</v>
      </c>
      <c r="F5" s="17" t="s">
        <v>61</v>
      </c>
      <c r="G5" s="17" t="s">
        <v>112</v>
      </c>
      <c r="H5" s="17" t="s">
        <v>129</v>
      </c>
      <c r="I5" s="17" t="s">
        <v>130</v>
      </c>
      <c r="J5" s="17" t="s">
        <v>131</v>
      </c>
      <c r="K5" s="17" t="s">
        <v>132</v>
      </c>
      <c r="L5" s="16" t="s">
        <v>133</v>
      </c>
      <c r="M5" s="16" t="s">
        <v>134</v>
      </c>
    </row>
    <row r="6" spans="1:13" s="21" customFormat="1" ht="13.5" thickBot="1">
      <c r="A6" s="136" t="s">
        <v>135</v>
      </c>
      <c r="B6" s="137"/>
      <c r="C6" s="138"/>
      <c r="D6" s="19"/>
      <c r="E6" s="19"/>
      <c r="F6" s="19"/>
      <c r="G6" s="19"/>
      <c r="H6" s="19"/>
      <c r="I6" s="19"/>
      <c r="J6" s="19"/>
      <c r="K6" s="19"/>
      <c r="L6" s="20"/>
      <c r="M6" s="20"/>
    </row>
    <row r="7" spans="1:13" s="21" customFormat="1" ht="13.5" thickBot="1">
      <c r="A7" s="22"/>
      <c r="B7" s="23"/>
      <c r="C7" s="24"/>
      <c r="D7" s="25"/>
      <c r="E7" s="26"/>
      <c r="F7" s="26"/>
      <c r="G7" s="26"/>
      <c r="H7" s="26"/>
      <c r="I7" s="26"/>
      <c r="J7" s="26"/>
      <c r="K7" s="26"/>
      <c r="L7" s="24"/>
      <c r="M7" s="22"/>
    </row>
    <row r="8" spans="1:13" s="21" customFormat="1" ht="13.5" thickBot="1">
      <c r="A8" s="22"/>
      <c r="B8" s="27"/>
      <c r="C8" s="22"/>
      <c r="D8" s="26"/>
      <c r="E8" s="26"/>
      <c r="F8" s="26"/>
      <c r="G8" s="26"/>
      <c r="H8" s="26"/>
      <c r="I8" s="26"/>
      <c r="J8" s="26"/>
      <c r="K8" s="26"/>
      <c r="L8" s="22"/>
      <c r="M8" s="22"/>
    </row>
    <row r="9" spans="1:13" s="21" customFormat="1" ht="13.5" thickBot="1">
      <c r="A9" s="136" t="s">
        <v>140</v>
      </c>
      <c r="B9" s="139"/>
      <c r="C9" s="140"/>
      <c r="D9" s="69">
        <f aca="true" t="shared" si="0" ref="D9:I9">SUM(D7:D8)</f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/>
      <c r="K9" s="29">
        <f>SUM(K7:K8)</f>
        <v>0</v>
      </c>
      <c r="L9" s="28"/>
      <c r="M9" s="20"/>
    </row>
    <row r="10" spans="1:13" s="21" customFormat="1" ht="88.5" customHeight="1" thickBot="1">
      <c r="A10" s="22"/>
      <c r="B10" s="27"/>
      <c r="C10" s="22"/>
      <c r="D10" s="30"/>
      <c r="E10" s="22"/>
      <c r="F10" s="26"/>
      <c r="G10" s="26"/>
      <c r="H10" s="26"/>
      <c r="I10" s="26"/>
      <c r="J10" s="26"/>
      <c r="K10" s="26"/>
      <c r="L10" s="22"/>
      <c r="M10" s="31"/>
    </row>
    <row r="11" spans="1:13" s="21" customFormat="1" ht="16.5" thickBot="1">
      <c r="A11" s="22"/>
      <c r="B11" s="27"/>
      <c r="C11" s="22"/>
      <c r="D11" s="30"/>
      <c r="E11" s="26"/>
      <c r="F11" s="26"/>
      <c r="G11" s="30"/>
      <c r="H11" s="26"/>
      <c r="I11" s="26"/>
      <c r="J11" s="26"/>
      <c r="K11" s="26"/>
      <c r="L11" s="22"/>
      <c r="M11" s="22"/>
    </row>
    <row r="12" spans="1:13" s="21" customFormat="1" ht="16.5" thickBot="1">
      <c r="A12" s="32"/>
      <c r="B12" s="33"/>
      <c r="C12" s="32"/>
      <c r="D12" s="34"/>
      <c r="E12" s="35"/>
      <c r="F12" s="35"/>
      <c r="G12" s="35"/>
      <c r="H12" s="35"/>
      <c r="I12" s="35"/>
      <c r="J12" s="35"/>
      <c r="K12" s="35"/>
      <c r="L12" s="32"/>
      <c r="M12" s="35"/>
    </row>
    <row r="13" spans="1:13" s="21" customFormat="1" ht="16.5" thickBot="1">
      <c r="A13" s="32"/>
      <c r="B13" s="33"/>
      <c r="C13" s="32"/>
      <c r="D13" s="36"/>
      <c r="E13" s="35"/>
      <c r="F13" s="35"/>
      <c r="G13" s="35"/>
      <c r="H13" s="35"/>
      <c r="I13" s="35"/>
      <c r="J13" s="35"/>
      <c r="K13" s="35"/>
      <c r="L13" s="22"/>
      <c r="M13" s="22"/>
    </row>
    <row r="14" spans="1:13" s="21" customFormat="1" ht="16.5" thickBot="1">
      <c r="A14" s="32"/>
      <c r="B14" s="33"/>
      <c r="C14" s="32"/>
      <c r="D14" s="36"/>
      <c r="E14" s="35"/>
      <c r="F14" s="35"/>
      <c r="G14" s="35"/>
      <c r="H14" s="35"/>
      <c r="I14" s="35"/>
      <c r="J14" s="35"/>
      <c r="K14" s="35"/>
      <c r="L14" s="22"/>
      <c r="M14" s="37"/>
    </row>
    <row r="15" spans="1:13" s="21" customFormat="1" ht="16.5" thickBot="1">
      <c r="A15" s="22"/>
      <c r="B15" s="33"/>
      <c r="C15" s="22"/>
      <c r="D15" s="30"/>
      <c r="E15" s="26"/>
      <c r="F15" s="26"/>
      <c r="G15" s="26"/>
      <c r="H15" s="26"/>
      <c r="I15" s="26"/>
      <c r="J15" s="26"/>
      <c r="K15" s="26"/>
      <c r="L15" s="22"/>
      <c r="M15" s="22"/>
    </row>
    <row r="16" spans="1:13" s="21" customFormat="1" ht="16.5" thickBot="1">
      <c r="A16" s="22"/>
      <c r="B16" s="27"/>
      <c r="C16" s="22"/>
      <c r="D16" s="30"/>
      <c r="E16" s="26"/>
      <c r="F16" s="26"/>
      <c r="G16" s="26"/>
      <c r="H16" s="26"/>
      <c r="I16" s="26"/>
      <c r="J16" s="26"/>
      <c r="K16" s="26"/>
      <c r="L16" s="22"/>
      <c r="M16" s="22"/>
    </row>
    <row r="17" spans="1:13" s="21" customFormat="1" ht="16.5" thickBot="1">
      <c r="A17" s="22"/>
      <c r="B17" s="27"/>
      <c r="C17" s="22"/>
      <c r="D17" s="30"/>
      <c r="F17" s="26"/>
      <c r="G17" s="26"/>
      <c r="H17" s="26"/>
      <c r="I17" s="26"/>
      <c r="J17" s="26"/>
      <c r="K17" s="26"/>
      <c r="L17" s="22"/>
      <c r="M17" s="22"/>
    </row>
    <row r="18" spans="1:13" s="21" customFormat="1" ht="16.5" thickBot="1">
      <c r="A18" s="136" t="s">
        <v>152</v>
      </c>
      <c r="B18" s="137"/>
      <c r="C18" s="138"/>
      <c r="D18" s="38">
        <f aca="true" t="shared" si="1" ref="D18:I18">SUM(D10:D17)</f>
        <v>0</v>
      </c>
      <c r="E18" s="29">
        <f t="shared" si="1"/>
        <v>0</v>
      </c>
      <c r="F18" s="29">
        <f t="shared" si="1"/>
        <v>0</v>
      </c>
      <c r="G18" s="29">
        <f t="shared" si="1"/>
        <v>0</v>
      </c>
      <c r="H18" s="29">
        <f t="shared" si="1"/>
        <v>0</v>
      </c>
      <c r="I18" s="29">
        <f t="shared" si="1"/>
        <v>0</v>
      </c>
      <c r="J18" s="29"/>
      <c r="K18" s="29">
        <f>SUM(K10:K17)</f>
        <v>0</v>
      </c>
      <c r="L18" s="28"/>
      <c r="M18" s="28"/>
    </row>
  </sheetData>
  <mergeCells count="4">
    <mergeCell ref="A1:M4"/>
    <mergeCell ref="A6:C6"/>
    <mergeCell ref="A9:C9"/>
    <mergeCell ref="A18:C1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pablo.arias</dc:creator>
  <cp:keywords/>
  <dc:description/>
  <cp:lastModifiedBy>pablo.arias</cp:lastModifiedBy>
  <dcterms:created xsi:type="dcterms:W3CDTF">2008-02-18T19:52:47Z</dcterms:created>
  <dcterms:modified xsi:type="dcterms:W3CDTF">2008-02-25T17:20:39Z</dcterms:modified>
  <cp:category/>
  <cp:version/>
  <cp:contentType/>
  <cp:contentStatus/>
</cp:coreProperties>
</file>